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Tabuľka č.1A - SNM" sheetId="1" r:id="rId1"/>
    <sheet name="Tabuľka č.1A-08206" sheetId="2" r:id="rId2"/>
    <sheet name="Tabuľka č.1A-08208" sheetId="3" r:id="rId3"/>
    <sheet name="Tabuľka č. 1B - SNM" sheetId="4" r:id="rId4"/>
    <sheet name="Tabuľka č. 1B 08206" sheetId="5" r:id="rId5"/>
    <sheet name="Tabuľka č. 1B 08208" sheetId="6" r:id="rId6"/>
  </sheets>
  <definedNames/>
  <calcPr fullCalcOnLoad="1"/>
</workbook>
</file>

<file path=xl/sharedStrings.xml><?xml version="1.0" encoding="utf-8"?>
<sst xmlns="http://schemas.openxmlformats.org/spreadsheetml/2006/main" count="378" uniqueCount="110">
  <si>
    <t>Schválený</t>
  </si>
  <si>
    <t>k</t>
  </si>
  <si>
    <t>v tom:</t>
  </si>
  <si>
    <t>rozpočet</t>
  </si>
  <si>
    <t>Upravený</t>
  </si>
  <si>
    <t>UKAZOVATEĽ</t>
  </si>
  <si>
    <t>index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</si>
  <si>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</si>
  <si>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</si>
  <si>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</si>
  <si>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</si>
  <si>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</si>
  <si>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</si>
  <si>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</si>
  <si>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</si>
  <si>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</si>
  <si>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</si>
  <si>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</si>
  <si>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</si>
  <si>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</si>
  <si>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</si>
  <si>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</si>
  <si>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</si>
  <si>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</si>
  <si>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</si>
  <si>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</si>
  <si>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</si>
  <si>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</si>
  <si>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</si>
  <si>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</si>
  <si>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</si>
  <si>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</si>
  <si>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</si>
  <si>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</si>
  <si>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</si>
  <si>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</si>
  <si>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</si>
  <si>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</si>
  <si>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</si>
  <si>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</si>
  <si>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</si>
  <si>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</si>
  <si>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</si>
  <si>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</si>
  <si>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</si>
  <si>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</si>
  <si>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</si>
  <si>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</si>
  <si>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</si>
  <si>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</si>
  <si>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t>ZISK (+) STRATA (-)</t>
  </si>
  <si>
    <t>Index</t>
  </si>
  <si>
    <t>Tržby z predaja  služ.</t>
  </si>
  <si>
    <t>( bulletiny )</t>
  </si>
  <si>
    <t>Aktivácia mat. a tovaru</t>
  </si>
  <si>
    <t>Kurzové zisky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</si>
  <si>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</si>
  <si>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</si>
  <si>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</si>
  <si>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</si>
  <si>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</si>
  <si>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</si>
  <si>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</si>
  <si>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</si>
  <si>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</si>
  <si>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</si>
  <si>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</si>
  <si>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</si>
  <si>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</si>
  <si>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</si>
  <si>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</si>
  <si>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</si>
  <si>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</si>
  <si>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</si>
  <si>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Skutočnosť</t>
  </si>
  <si>
    <t>Podnik. činnosť</t>
  </si>
  <si>
    <t xml:space="preserve"> 3 : 2</t>
  </si>
  <si>
    <t>Tabuľka č.1A</t>
  </si>
  <si>
    <t xml:space="preserve">Schválený </t>
  </si>
  <si>
    <t>Tabuľka č. 1B</t>
  </si>
  <si>
    <t>3:2</t>
  </si>
  <si>
    <t xml:space="preserve">         Podnik. činnosť</t>
  </si>
  <si>
    <t xml:space="preserve">     skutočnosť</t>
  </si>
  <si>
    <t>(v eurách)</t>
  </si>
  <si>
    <t xml:space="preserve">            (v eurách)</t>
  </si>
  <si>
    <t>na rok 2010</t>
  </si>
  <si>
    <t>Sumár - Slovenské národné múzeum, Bratislava</t>
  </si>
  <si>
    <t>Vypracoval: Zdenka Petríková</t>
  </si>
  <si>
    <t>Schválil: PeadDr. Rastislav Púdelka, generálny riaditeľ SNM</t>
  </si>
  <si>
    <t>Slovenské národné múzeum -08.2.0.8. -múzeá národnostných menšín</t>
  </si>
  <si>
    <t>Slovenské národné múzeum - 08.2.0.6 - múzeá a galérie</t>
  </si>
  <si>
    <t>* za vstupné</t>
  </si>
  <si>
    <t>* z prenajatých pozemkov</t>
  </si>
  <si>
    <t xml:space="preserve">* z prenájmu budov,objektov  </t>
  </si>
  <si>
    <t>* z prenajatých strojov</t>
  </si>
  <si>
    <t>* za ubytovacie služby</t>
  </si>
  <si>
    <t>* za prenájom plochy</t>
  </si>
  <si>
    <t>* za archeologický výskum</t>
  </si>
  <si>
    <t>* ostatné tržby</t>
  </si>
  <si>
    <t>PREHĽAD O ŠTRUKTÚRE NÁKLADOV K 31.12.2010</t>
  </si>
  <si>
    <t>k 31.12.2010</t>
  </si>
  <si>
    <t>31.12.2009</t>
  </si>
  <si>
    <t>31.12.2010</t>
  </si>
  <si>
    <t>Dátum: 07.02.2011</t>
  </si>
  <si>
    <t>Číslo telefónu: 02/20469161</t>
  </si>
  <si>
    <t>Číslo telefónu: 02/20469114</t>
  </si>
  <si>
    <t>Dátum: 09.02.2011</t>
  </si>
  <si>
    <t>PREHĽAD O ŠTRUKTÚRE TRŽIEB K  31.12.2010</t>
  </si>
  <si>
    <t>* ostatné tržby (parkovné )</t>
  </si>
  <si>
    <t>* ostatné tržby ( parkovné )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</si>
</sst>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#,##0_ ;\-#,##0\ "/>
    <numFmt numFmtId="166" formatCode="d/m/yy"/>
    <numFmt numFmtId="167" formatCode="#,##0.0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9"/>
      <color indexed="8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dotted"/>
    </border>
    <border>
      <left style="medium"/>
      <right style="thin"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tted"/>
    </border>
    <border>
      <left/>
      <right/>
      <top style="medium"/>
      <bottom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dotted"/>
      <right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 style="dotted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/>
      <top style="medium"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24" fillId="24" borderId="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Continuous"/>
    </xf>
    <xf numFmtId="0" fontId="20" fillId="24" borderId="0" xfId="0" applyFont="1" applyFill="1" applyBorder="1" applyAlignment="1">
      <alignment/>
    </xf>
    <xf numFmtId="1" fontId="19" fillId="24" borderId="0" xfId="0" applyNumberFormat="1" applyFont="1" applyFill="1" applyAlignment="1">
      <alignment/>
    </xf>
    <xf numFmtId="2" fontId="19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0" fontId="20" fillId="0" borderId="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/>
    </xf>
    <xf numFmtId="14" fontId="24" fillId="24" borderId="13" xfId="0" applyNumberFormat="1" applyFont="1" applyFill="1" applyBorder="1" applyAlignment="1">
      <alignment horizontal="center"/>
    </xf>
    <xf numFmtId="14" fontId="24" fillId="24" borderId="14" xfId="0" applyNumberFormat="1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164" fontId="24" fillId="24" borderId="16" xfId="0" applyNumberFormat="1" applyFont="1" applyFill="1" applyBorder="1" applyAlignment="1">
      <alignment horizontal="center" vertical="center"/>
    </xf>
    <xf numFmtId="164" fontId="24" fillId="24" borderId="17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/>
    </xf>
    <xf numFmtId="49" fontId="24" fillId="24" borderId="18" xfId="0" applyNumberFormat="1" applyFont="1" applyFill="1" applyBorder="1" applyAlignment="1">
      <alignment horizontal="centerContinuous"/>
    </xf>
    <xf numFmtId="49" fontId="24" fillId="24" borderId="19" xfId="0" applyNumberFormat="1" applyFont="1" applyFill="1" applyBorder="1" applyAlignment="1">
      <alignment horizontal="centerContinuous"/>
    </xf>
    <xf numFmtId="0" fontId="25" fillId="24" borderId="20" xfId="0" applyFont="1" applyFill="1" applyBorder="1" applyAlignment="1">
      <alignment horizontal="centerContinuous" vertical="center"/>
    </xf>
    <xf numFmtId="0" fontId="25" fillId="24" borderId="21" xfId="0" applyFont="1" applyFill="1" applyBorder="1" applyAlignment="1">
      <alignment horizontal="centerContinuous" vertical="center"/>
    </xf>
    <xf numFmtId="0" fontId="25" fillId="24" borderId="22" xfId="0" applyFont="1" applyFill="1" applyBorder="1" applyAlignment="1">
      <alignment horizontal="centerContinuous" vertical="center"/>
    </xf>
    <xf numFmtId="0" fontId="25" fillId="24" borderId="23" xfId="0" applyFont="1" applyFill="1" applyBorder="1" applyAlignment="1">
      <alignment horizontal="centerContinuous" vertical="center"/>
    </xf>
    <xf numFmtId="0" fontId="27" fillId="24" borderId="24" xfId="0" applyFont="1" applyFill="1" applyBorder="1" applyAlignment="1">
      <alignment/>
    </xf>
    <xf numFmtId="3" fontId="25" fillId="24" borderId="25" xfId="0" applyNumberFormat="1" applyFont="1" applyFill="1" applyBorder="1" applyAlignment="1">
      <alignment/>
    </xf>
    <xf numFmtId="3" fontId="25" fillId="24" borderId="26" xfId="0" applyNumberFormat="1" applyFont="1" applyFill="1" applyBorder="1" applyAlignment="1">
      <alignment/>
    </xf>
    <xf numFmtId="2" fontId="25" fillId="24" borderId="26" xfId="45" applyNumberFormat="1" applyFont="1" applyFill="1" applyBorder="1" applyAlignment="1">
      <alignment horizontal="right"/>
    </xf>
    <xf numFmtId="0" fontId="25" fillId="24" borderId="26" xfId="0" applyFont="1" applyFill="1" applyBorder="1" applyAlignment="1">
      <alignment horizontal="right"/>
    </xf>
    <xf numFmtId="0" fontId="25" fillId="24" borderId="27" xfId="0" applyFont="1" applyFill="1" applyBorder="1" applyAlignment="1">
      <alignment horizontal="right"/>
    </xf>
    <xf numFmtId="0" fontId="27" fillId="24" borderId="28" xfId="0" applyFont="1" applyFill="1" applyBorder="1" applyAlignment="1">
      <alignment/>
    </xf>
    <xf numFmtId="3" fontId="25" fillId="24" borderId="29" xfId="0" applyNumberFormat="1" applyFont="1" applyFill="1" applyBorder="1" applyAlignment="1">
      <alignment/>
    </xf>
    <xf numFmtId="3" fontId="25" fillId="24" borderId="30" xfId="0" applyNumberFormat="1" applyFont="1" applyFill="1" applyBorder="1" applyAlignment="1">
      <alignment/>
    </xf>
    <xf numFmtId="0" fontId="25" fillId="24" borderId="30" xfId="0" applyFont="1" applyFill="1" applyBorder="1" applyAlignment="1">
      <alignment horizontal="right"/>
    </xf>
    <xf numFmtId="41" fontId="25" fillId="24" borderId="31" xfId="0" applyNumberFormat="1" applyFont="1" applyFill="1" applyBorder="1" applyAlignment="1">
      <alignment horizontal="right" wrapText="1"/>
    </xf>
    <xf numFmtId="0" fontId="25" fillId="24" borderId="25" xfId="0" applyFont="1" applyFill="1" applyBorder="1" applyAlignment="1">
      <alignment/>
    </xf>
    <xf numFmtId="41" fontId="25" fillId="24" borderId="27" xfId="0" applyNumberFormat="1" applyFont="1" applyFill="1" applyBorder="1" applyAlignment="1">
      <alignment horizontal="right"/>
    </xf>
    <xf numFmtId="0" fontId="22" fillId="24" borderId="32" xfId="0" applyFont="1" applyFill="1" applyBorder="1" applyAlignment="1">
      <alignment/>
    </xf>
    <xf numFmtId="3" fontId="28" fillId="24" borderId="15" xfId="0" applyNumberFormat="1" applyFont="1" applyFill="1" applyBorder="1" applyAlignment="1">
      <alignment/>
    </xf>
    <xf numFmtId="3" fontId="28" fillId="24" borderId="17" xfId="0" applyNumberFormat="1" applyFont="1" applyFill="1" applyBorder="1" applyAlignment="1">
      <alignment/>
    </xf>
    <xf numFmtId="3" fontId="28" fillId="24" borderId="33" xfId="0" applyNumberFormat="1" applyFont="1" applyFill="1" applyBorder="1" applyAlignment="1">
      <alignment/>
    </xf>
    <xf numFmtId="0" fontId="25" fillId="24" borderId="31" xfId="0" applyFont="1" applyFill="1" applyBorder="1" applyAlignment="1">
      <alignment horizontal="right"/>
    </xf>
    <xf numFmtId="41" fontId="25" fillId="24" borderId="31" xfId="0" applyNumberFormat="1" applyFont="1" applyFill="1" applyBorder="1" applyAlignment="1">
      <alignment horizontal="right"/>
    </xf>
    <xf numFmtId="165" fontId="25" fillId="24" borderId="26" xfId="0" applyNumberFormat="1" applyFont="1" applyFill="1" applyBorder="1" applyAlignment="1">
      <alignment horizontal="right"/>
    </xf>
    <xf numFmtId="43" fontId="25" fillId="24" borderId="26" xfId="0" applyNumberFormat="1" applyFont="1" applyFill="1" applyBorder="1" applyAlignment="1">
      <alignment horizontal="center"/>
    </xf>
    <xf numFmtId="165" fontId="28" fillId="24" borderId="17" xfId="0" applyNumberFormat="1" applyFont="1" applyFill="1" applyBorder="1" applyAlignment="1">
      <alignment horizontal="right"/>
    </xf>
    <xf numFmtId="0" fontId="28" fillId="24" borderId="17" xfId="0" applyFont="1" applyFill="1" applyBorder="1" applyAlignment="1">
      <alignment/>
    </xf>
    <xf numFmtId="0" fontId="25" fillId="24" borderId="29" xfId="0" applyFont="1" applyFill="1" applyBorder="1" applyAlignment="1">
      <alignment/>
    </xf>
    <xf numFmtId="3" fontId="25" fillId="24" borderId="31" xfId="0" applyNumberFormat="1" applyFont="1" applyFill="1" applyBorder="1" applyAlignment="1">
      <alignment horizontal="right"/>
    </xf>
    <xf numFmtId="0" fontId="28" fillId="24" borderId="33" xfId="0" applyFont="1" applyFill="1" applyBorder="1" applyAlignment="1">
      <alignment/>
    </xf>
    <xf numFmtId="0" fontId="22" fillId="24" borderId="34" xfId="0" applyFont="1" applyFill="1" applyBorder="1" applyAlignment="1">
      <alignment/>
    </xf>
    <xf numFmtId="3" fontId="28" fillId="24" borderId="18" xfId="0" applyNumberFormat="1" applyFont="1" applyFill="1" applyBorder="1" applyAlignment="1">
      <alignment/>
    </xf>
    <xf numFmtId="0" fontId="25" fillId="24" borderId="18" xfId="0" applyFont="1" applyFill="1" applyBorder="1" applyAlignment="1">
      <alignment horizontal="right"/>
    </xf>
    <xf numFmtId="41" fontId="25" fillId="24" borderId="35" xfId="0" applyNumberFormat="1" applyFont="1" applyFill="1" applyBorder="1" applyAlignment="1">
      <alignment horizontal="right" wrapText="1"/>
    </xf>
    <xf numFmtId="0" fontId="27" fillId="24" borderId="36" xfId="0" applyFont="1" applyFill="1" applyBorder="1" applyAlignment="1">
      <alignment/>
    </xf>
    <xf numFmtId="0" fontId="25" fillId="24" borderId="37" xfId="0" applyFont="1" applyFill="1" applyBorder="1" applyAlignment="1">
      <alignment/>
    </xf>
    <xf numFmtId="3" fontId="25" fillId="24" borderId="38" xfId="0" applyNumberFormat="1" applyFont="1" applyFill="1" applyBorder="1" applyAlignment="1">
      <alignment/>
    </xf>
    <xf numFmtId="0" fontId="25" fillId="24" borderId="38" xfId="0" applyFont="1" applyFill="1" applyBorder="1" applyAlignment="1">
      <alignment horizontal="right"/>
    </xf>
    <xf numFmtId="0" fontId="25" fillId="24" borderId="39" xfId="0" applyFont="1" applyFill="1" applyBorder="1" applyAlignment="1">
      <alignment horizontal="right"/>
    </xf>
    <xf numFmtId="0" fontId="22" fillId="24" borderId="36" xfId="0" applyFont="1" applyFill="1" applyBorder="1" applyAlignment="1">
      <alignment/>
    </xf>
    <xf numFmtId="3" fontId="28" fillId="24" borderId="38" xfId="0" applyNumberFormat="1" applyFont="1" applyFill="1" applyBorder="1" applyAlignment="1">
      <alignment/>
    </xf>
    <xf numFmtId="3" fontId="25" fillId="24" borderId="18" xfId="0" applyNumberFormat="1" applyFont="1" applyFill="1" applyBorder="1" applyAlignment="1">
      <alignment/>
    </xf>
    <xf numFmtId="0" fontId="25" fillId="24" borderId="35" xfId="0" applyFont="1" applyFill="1" applyBorder="1" applyAlignment="1">
      <alignment horizontal="right"/>
    </xf>
    <xf numFmtId="0" fontId="22" fillId="24" borderId="24" xfId="0" applyFont="1" applyFill="1" applyBorder="1" applyAlignment="1">
      <alignment/>
    </xf>
    <xf numFmtId="3" fontId="28" fillId="24" borderId="26" xfId="0" applyNumberFormat="1" applyFont="1" applyFill="1" applyBorder="1" applyAlignment="1">
      <alignment/>
    </xf>
    <xf numFmtId="0" fontId="22" fillId="19" borderId="40" xfId="0" applyFont="1" applyFill="1" applyBorder="1" applyAlignment="1">
      <alignment/>
    </xf>
    <xf numFmtId="3" fontId="28" fillId="19" borderId="41" xfId="0" applyNumberFormat="1" applyFont="1" applyFill="1" applyBorder="1" applyAlignment="1">
      <alignment/>
    </xf>
    <xf numFmtId="3" fontId="28" fillId="19" borderId="42" xfId="0" applyNumberFormat="1" applyFont="1" applyFill="1" applyBorder="1" applyAlignment="1">
      <alignment/>
    </xf>
    <xf numFmtId="3" fontId="28" fillId="19" borderId="43" xfId="0" applyNumberFormat="1" applyFont="1" applyFill="1" applyBorder="1" applyAlignment="1">
      <alignment/>
    </xf>
    <xf numFmtId="3" fontId="28" fillId="24" borderId="44" xfId="0" applyNumberFormat="1" applyFont="1" applyFill="1" applyBorder="1" applyAlignment="1">
      <alignment/>
    </xf>
    <xf numFmtId="3" fontId="28" fillId="24" borderId="18" xfId="0" applyNumberFormat="1" applyFont="1" applyFill="1" applyBorder="1" applyAlignment="1">
      <alignment horizontal="right"/>
    </xf>
    <xf numFmtId="3" fontId="28" fillId="24" borderId="35" xfId="0" applyNumberFormat="1" applyFont="1" applyFill="1" applyBorder="1" applyAlignment="1">
      <alignment horizontal="right"/>
    </xf>
    <xf numFmtId="0" fontId="27" fillId="24" borderId="32" xfId="0" applyFont="1" applyFill="1" applyBorder="1" applyAlignment="1">
      <alignment/>
    </xf>
    <xf numFmtId="3" fontId="25" fillId="24" borderId="15" xfId="0" applyNumberFormat="1" applyFont="1" applyFill="1" applyBorder="1" applyAlignment="1">
      <alignment/>
    </xf>
    <xf numFmtId="3" fontId="25" fillId="24" borderId="17" xfId="0" applyNumberFormat="1" applyFont="1" applyFill="1" applyBorder="1" applyAlignment="1">
      <alignment/>
    </xf>
    <xf numFmtId="0" fontId="25" fillId="24" borderId="17" xfId="0" applyFont="1" applyFill="1" applyBorder="1" applyAlignment="1">
      <alignment horizontal="right"/>
    </xf>
    <xf numFmtId="0" fontId="25" fillId="24" borderId="33" xfId="0" applyFont="1" applyFill="1" applyBorder="1" applyAlignment="1">
      <alignment horizontal="right"/>
    </xf>
    <xf numFmtId="0" fontId="22" fillId="24" borderId="45" xfId="0" applyFont="1" applyFill="1" applyBorder="1" applyAlignment="1">
      <alignment/>
    </xf>
    <xf numFmtId="3" fontId="28" fillId="24" borderId="20" xfId="0" applyNumberFormat="1" applyFont="1" applyFill="1" applyBorder="1" applyAlignment="1">
      <alignment/>
    </xf>
    <xf numFmtId="3" fontId="28" fillId="24" borderId="22" xfId="0" applyNumberFormat="1" applyFont="1" applyFill="1" applyBorder="1" applyAlignment="1">
      <alignment/>
    </xf>
    <xf numFmtId="0" fontId="28" fillId="24" borderId="22" xfId="0" applyFont="1" applyFill="1" applyBorder="1" applyAlignment="1">
      <alignment horizontal="right"/>
    </xf>
    <xf numFmtId="0" fontId="28" fillId="24" borderId="23" xfId="0" applyFont="1" applyFill="1" applyBorder="1" applyAlignment="1">
      <alignment horizontal="right"/>
    </xf>
    <xf numFmtId="3" fontId="28" fillId="19" borderId="46" xfId="0" applyNumberFormat="1" applyFont="1" applyFill="1" applyBorder="1" applyAlignment="1">
      <alignment/>
    </xf>
    <xf numFmtId="3" fontId="28" fillId="19" borderId="41" xfId="0" applyNumberFormat="1" applyFont="1" applyFill="1" applyBorder="1" applyAlignment="1">
      <alignment horizontal="right"/>
    </xf>
    <xf numFmtId="3" fontId="28" fillId="19" borderId="47" xfId="0" applyNumberFormat="1" applyFont="1" applyFill="1" applyBorder="1" applyAlignment="1">
      <alignment/>
    </xf>
    <xf numFmtId="0" fontId="29" fillId="19" borderId="45" xfId="0" applyFont="1" applyFill="1" applyBorder="1" applyAlignment="1">
      <alignment horizontal="center" vertical="center"/>
    </xf>
    <xf numFmtId="3" fontId="30" fillId="19" borderId="20" xfId="0" applyNumberFormat="1" applyFont="1" applyFill="1" applyBorder="1" applyAlignment="1">
      <alignment horizontal="right" vertical="center"/>
    </xf>
    <xf numFmtId="3" fontId="30" fillId="19" borderId="22" xfId="0" applyNumberFormat="1" applyFont="1" applyFill="1" applyBorder="1" applyAlignment="1">
      <alignment horizontal="right" vertical="center"/>
    </xf>
    <xf numFmtId="2" fontId="25" fillId="19" borderId="22" xfId="45" applyNumberFormat="1" applyFont="1" applyFill="1" applyBorder="1" applyAlignment="1">
      <alignment horizontal="right"/>
    </xf>
    <xf numFmtId="3" fontId="30" fillId="19" borderId="23" xfId="0" applyNumberFormat="1" applyFont="1" applyFill="1" applyBorder="1" applyAlignment="1">
      <alignment horizontal="right" vertical="center"/>
    </xf>
    <xf numFmtId="49" fontId="19" fillId="24" borderId="48" xfId="0" applyNumberFormat="1" applyFont="1" applyFill="1" applyBorder="1" applyAlignment="1">
      <alignment horizontal="center"/>
    </xf>
    <xf numFmtId="49" fontId="19" fillId="24" borderId="49" xfId="0" applyNumberFormat="1" applyFont="1" applyFill="1" applyBorder="1" applyAlignment="1">
      <alignment horizontal="center"/>
    </xf>
    <xf numFmtId="0" fontId="22" fillId="24" borderId="20" xfId="0" applyFont="1" applyFill="1" applyBorder="1" applyAlignment="1">
      <alignment horizontal="centerContinuous"/>
    </xf>
    <xf numFmtId="1" fontId="22" fillId="24" borderId="22" xfId="0" applyNumberFormat="1" applyFont="1" applyFill="1" applyBorder="1" applyAlignment="1">
      <alignment horizontal="centerContinuous"/>
    </xf>
    <xf numFmtId="0" fontId="22" fillId="24" borderId="22" xfId="0" applyFont="1" applyFill="1" applyBorder="1" applyAlignment="1">
      <alignment horizontal="centerContinuous"/>
    </xf>
    <xf numFmtId="0" fontId="22" fillId="24" borderId="23" xfId="0" applyFont="1" applyFill="1" applyBorder="1" applyAlignment="1">
      <alignment horizontal="centerContinuous"/>
    </xf>
    <xf numFmtId="0" fontId="20" fillId="24" borderId="50" xfId="0" applyFont="1" applyFill="1" applyBorder="1" applyAlignment="1">
      <alignment/>
    </xf>
    <xf numFmtId="0" fontId="20" fillId="24" borderId="51" xfId="0" applyFont="1" applyFill="1" applyBorder="1" applyAlignment="1">
      <alignment/>
    </xf>
    <xf numFmtId="3" fontId="25" fillId="24" borderId="50" xfId="0" applyNumberFormat="1" applyFont="1" applyFill="1" applyBorder="1" applyAlignment="1">
      <alignment/>
    </xf>
    <xf numFmtId="3" fontId="25" fillId="24" borderId="52" xfId="0" applyNumberFormat="1" applyFont="1" applyFill="1" applyBorder="1" applyAlignment="1">
      <alignment/>
    </xf>
    <xf numFmtId="3" fontId="19" fillId="24" borderId="52" xfId="0" applyNumberFormat="1" applyFont="1" applyFill="1" applyBorder="1" applyAlignment="1">
      <alignment horizontal="right"/>
    </xf>
    <xf numFmtId="0" fontId="19" fillId="24" borderId="53" xfId="0" applyFont="1" applyFill="1" applyBorder="1" applyAlignment="1">
      <alignment/>
    </xf>
    <xf numFmtId="0" fontId="19" fillId="24" borderId="24" xfId="0" applyFont="1" applyFill="1" applyBorder="1" applyAlignment="1">
      <alignment horizontal="left"/>
    </xf>
    <xf numFmtId="0" fontId="31" fillId="0" borderId="54" xfId="0" applyFont="1" applyBorder="1" applyAlignment="1">
      <alignment/>
    </xf>
    <xf numFmtId="3" fontId="25" fillId="24" borderId="29" xfId="0" applyNumberFormat="1" applyFont="1" applyFill="1" applyBorder="1" applyAlignment="1">
      <alignment horizontal="right"/>
    </xf>
    <xf numFmtId="3" fontId="19" fillId="24" borderId="30" xfId="0" applyNumberFormat="1" applyFont="1" applyFill="1" applyBorder="1" applyAlignment="1">
      <alignment horizontal="right"/>
    </xf>
    <xf numFmtId="3" fontId="19" fillId="24" borderId="55" xfId="0" applyNumberFormat="1" applyFont="1" applyFill="1" applyBorder="1" applyAlignment="1">
      <alignment horizontal="right"/>
    </xf>
    <xf numFmtId="3" fontId="19" fillId="24" borderId="31" xfId="0" applyNumberFormat="1" applyFont="1" applyFill="1" applyBorder="1" applyAlignment="1">
      <alignment horizontal="right"/>
    </xf>
    <xf numFmtId="0" fontId="19" fillId="24" borderId="28" xfId="0" applyFont="1" applyFill="1" applyBorder="1" applyAlignment="1">
      <alignment/>
    </xf>
    <xf numFmtId="0" fontId="19" fillId="24" borderId="56" xfId="0" applyFont="1" applyFill="1" applyBorder="1" applyAlignment="1">
      <alignment/>
    </xf>
    <xf numFmtId="49" fontId="19" fillId="24" borderId="28" xfId="0" applyNumberFormat="1" applyFont="1" applyFill="1" applyBorder="1" applyAlignment="1">
      <alignment/>
    </xf>
    <xf numFmtId="49" fontId="19" fillId="24" borderId="56" xfId="0" applyNumberFormat="1" applyFont="1" applyFill="1" applyBorder="1" applyAlignment="1">
      <alignment/>
    </xf>
    <xf numFmtId="49" fontId="19" fillId="24" borderId="32" xfId="0" applyNumberFormat="1" applyFont="1" applyFill="1" applyBorder="1" applyAlignment="1">
      <alignment/>
    </xf>
    <xf numFmtId="49" fontId="19" fillId="24" borderId="16" xfId="0" applyNumberFormat="1" applyFont="1" applyFill="1" applyBorder="1" applyAlignment="1">
      <alignment/>
    </xf>
    <xf numFmtId="3" fontId="25" fillId="24" borderId="15" xfId="0" applyNumberFormat="1" applyFont="1" applyFill="1" applyBorder="1" applyAlignment="1">
      <alignment horizontal="right"/>
    </xf>
    <xf numFmtId="3" fontId="19" fillId="24" borderId="17" xfId="0" applyNumberFormat="1" applyFont="1" applyFill="1" applyBorder="1" applyAlignment="1">
      <alignment horizontal="right"/>
    </xf>
    <xf numFmtId="3" fontId="19" fillId="24" borderId="57" xfId="0" applyNumberFormat="1" applyFont="1" applyFill="1" applyBorder="1" applyAlignment="1">
      <alignment horizontal="right"/>
    </xf>
    <xf numFmtId="3" fontId="19" fillId="24" borderId="33" xfId="0" applyNumberFormat="1" applyFont="1" applyFill="1" applyBorder="1" applyAlignment="1">
      <alignment horizontal="right"/>
    </xf>
    <xf numFmtId="0" fontId="20" fillId="24" borderId="58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3" fontId="25" fillId="24" borderId="60" xfId="0" applyNumberFormat="1" applyFont="1" applyFill="1" applyBorder="1" applyAlignment="1">
      <alignment horizontal="right"/>
    </xf>
    <xf numFmtId="3" fontId="19" fillId="24" borderId="61" xfId="0" applyNumberFormat="1" applyFont="1" applyFill="1" applyBorder="1" applyAlignment="1">
      <alignment horizontal="right"/>
    </xf>
    <xf numFmtId="3" fontId="20" fillId="24" borderId="62" xfId="0" applyNumberFormat="1" applyFont="1" applyFill="1" applyBorder="1" applyAlignment="1">
      <alignment horizontal="right"/>
    </xf>
    <xf numFmtId="3" fontId="20" fillId="24" borderId="63" xfId="0" applyNumberFormat="1" applyFont="1" applyFill="1" applyBorder="1" applyAlignment="1">
      <alignment horizontal="right"/>
    </xf>
    <xf numFmtId="0" fontId="19" fillId="24" borderId="32" xfId="0" applyFont="1" applyFill="1" applyBorder="1" applyAlignment="1">
      <alignment horizontal="centerContinuous"/>
    </xf>
    <xf numFmtId="0" fontId="19" fillId="24" borderId="16" xfId="0" applyFont="1" applyFill="1" applyBorder="1" applyAlignment="1">
      <alignment horizontal="left"/>
    </xf>
    <xf numFmtId="0" fontId="20" fillId="24" borderId="34" xfId="0" applyFont="1" applyFill="1" applyBorder="1" applyAlignment="1">
      <alignment/>
    </xf>
    <xf numFmtId="0" fontId="20" fillId="24" borderId="64" xfId="0" applyFont="1" applyFill="1" applyBorder="1" applyAlignment="1">
      <alignment/>
    </xf>
    <xf numFmtId="3" fontId="25" fillId="24" borderId="44" xfId="0" applyNumberFormat="1" applyFont="1" applyFill="1" applyBorder="1" applyAlignment="1">
      <alignment horizontal="right"/>
    </xf>
    <xf numFmtId="3" fontId="19" fillId="24" borderId="18" xfId="0" applyNumberFormat="1" applyFont="1" applyFill="1" applyBorder="1" applyAlignment="1">
      <alignment horizontal="right"/>
    </xf>
    <xf numFmtId="2" fontId="19" fillId="24" borderId="18" xfId="0" applyNumberFormat="1" applyFont="1" applyFill="1" applyBorder="1" applyAlignment="1">
      <alignment/>
    </xf>
    <xf numFmtId="3" fontId="20" fillId="24" borderId="65" xfId="0" applyNumberFormat="1" applyFont="1" applyFill="1" applyBorder="1" applyAlignment="1">
      <alignment horizontal="right"/>
    </xf>
    <xf numFmtId="3" fontId="20" fillId="24" borderId="35" xfId="0" applyNumberFormat="1" applyFont="1" applyFill="1" applyBorder="1" applyAlignment="1">
      <alignment horizontal="right"/>
    </xf>
    <xf numFmtId="3" fontId="20" fillId="24" borderId="64" xfId="0" applyNumberFormat="1" applyFont="1" applyFill="1" applyBorder="1" applyAlignment="1">
      <alignment horizontal="right"/>
    </xf>
    <xf numFmtId="3" fontId="25" fillId="24" borderId="18" xfId="0" applyNumberFormat="1" applyFont="1" applyFill="1" applyBorder="1" applyAlignment="1">
      <alignment horizontal="right"/>
    </xf>
    <xf numFmtId="3" fontId="25" fillId="24" borderId="10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3" fontId="20" fillId="24" borderId="66" xfId="0" applyNumberFormat="1" applyFont="1" applyFill="1" applyBorder="1" applyAlignment="1">
      <alignment horizontal="right"/>
    </xf>
    <xf numFmtId="3" fontId="20" fillId="24" borderId="67" xfId="0" applyNumberFormat="1" applyFont="1" applyFill="1" applyBorder="1" applyAlignment="1">
      <alignment horizontal="right"/>
    </xf>
    <xf numFmtId="0" fontId="20" fillId="24" borderId="68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3" fontId="26" fillId="24" borderId="44" xfId="0" applyNumberFormat="1" applyFont="1" applyFill="1" applyBorder="1" applyAlignment="1">
      <alignment horizontal="right"/>
    </xf>
    <xf numFmtId="3" fontId="20" fillId="24" borderId="44" xfId="0" applyNumberFormat="1" applyFont="1" applyFill="1" applyBorder="1" applyAlignment="1">
      <alignment horizontal="right"/>
    </xf>
    <xf numFmtId="0" fontId="20" fillId="24" borderId="69" xfId="0" applyFont="1" applyFill="1" applyBorder="1" applyAlignment="1">
      <alignment/>
    </xf>
    <xf numFmtId="0" fontId="20" fillId="24" borderId="70" xfId="0" applyFont="1" applyFill="1" applyBorder="1" applyAlignment="1">
      <alignment/>
    </xf>
    <xf numFmtId="3" fontId="20" fillId="24" borderId="71" xfId="0" applyNumberFormat="1" applyFont="1" applyFill="1" applyBorder="1" applyAlignment="1">
      <alignment horizontal="right"/>
    </xf>
    <xf numFmtId="3" fontId="20" fillId="24" borderId="72" xfId="0" applyNumberFormat="1" applyFont="1" applyFill="1" applyBorder="1" applyAlignment="1">
      <alignment horizontal="right"/>
    </xf>
    <xf numFmtId="3" fontId="20" fillId="24" borderId="73" xfId="0" applyNumberFormat="1" applyFont="1" applyFill="1" applyBorder="1" applyAlignment="1">
      <alignment horizontal="right"/>
    </xf>
    <xf numFmtId="3" fontId="20" fillId="24" borderId="74" xfId="0" applyNumberFormat="1" applyFont="1" applyFill="1" applyBorder="1" applyAlignment="1">
      <alignment horizontal="right"/>
    </xf>
    <xf numFmtId="0" fontId="20" fillId="24" borderId="48" xfId="0" applyFont="1" applyFill="1" applyBorder="1" applyAlignment="1">
      <alignment/>
    </xf>
    <xf numFmtId="0" fontId="20" fillId="24" borderId="75" xfId="0" applyFont="1" applyFill="1" applyBorder="1" applyAlignment="1">
      <alignment/>
    </xf>
    <xf numFmtId="3" fontId="20" fillId="24" borderId="76" xfId="0" applyNumberFormat="1" applyFont="1" applyFill="1" applyBorder="1" applyAlignment="1">
      <alignment horizontal="right" vertical="center"/>
    </xf>
    <xf numFmtId="3" fontId="28" fillId="24" borderId="77" xfId="0" applyNumberFormat="1" applyFont="1" applyFill="1" applyBorder="1" applyAlignment="1">
      <alignment horizontal="right" vertical="center"/>
    </xf>
    <xf numFmtId="1" fontId="20" fillId="24" borderId="77" xfId="0" applyNumberFormat="1" applyFont="1" applyFill="1" applyBorder="1" applyAlignment="1">
      <alignment horizontal="right" vertical="center"/>
    </xf>
    <xf numFmtId="0" fontId="20" fillId="24" borderId="78" xfId="0" applyFont="1" applyFill="1" applyBorder="1" applyAlignment="1">
      <alignment/>
    </xf>
    <xf numFmtId="3" fontId="20" fillId="24" borderId="57" xfId="0" applyNumberFormat="1" applyFont="1" applyFill="1" applyBorder="1" applyAlignment="1">
      <alignment horizontal="right"/>
    </xf>
    <xf numFmtId="3" fontId="20" fillId="24" borderId="33" xfId="0" applyNumberFormat="1" applyFont="1" applyFill="1" applyBorder="1" applyAlignment="1">
      <alignment horizontal="right"/>
    </xf>
    <xf numFmtId="0" fontId="20" fillId="19" borderId="79" xfId="0" applyFont="1" applyFill="1" applyBorder="1" applyAlignment="1">
      <alignment horizontal="center" vertical="center"/>
    </xf>
    <xf numFmtId="0" fontId="20" fillId="19" borderId="80" xfId="0" applyFont="1" applyFill="1" applyBorder="1" applyAlignment="1">
      <alignment horizontal="center" vertical="center"/>
    </xf>
    <xf numFmtId="3" fontId="28" fillId="19" borderId="81" xfId="0" applyNumberFormat="1" applyFont="1" applyFill="1" applyBorder="1" applyAlignment="1">
      <alignment horizontal="right" vertical="center"/>
    </xf>
    <xf numFmtId="1" fontId="20" fillId="19" borderId="82" xfId="0" applyNumberFormat="1" applyFont="1" applyFill="1" applyBorder="1" applyAlignment="1">
      <alignment horizontal="right" vertical="center"/>
    </xf>
    <xf numFmtId="0" fontId="33" fillId="24" borderId="78" xfId="0" applyFont="1" applyFill="1" applyBorder="1" applyAlignment="1">
      <alignment horizontal="center"/>
    </xf>
    <xf numFmtId="1" fontId="33" fillId="24" borderId="14" xfId="0" applyNumberFormat="1" applyFont="1" applyFill="1" applyBorder="1" applyAlignment="1">
      <alignment horizontal="centerContinuous"/>
    </xf>
    <xf numFmtId="0" fontId="21" fillId="24" borderId="0" xfId="0" applyFont="1" applyFill="1" applyBorder="1" applyAlignment="1">
      <alignment horizontal="centerContinuous"/>
    </xf>
    <xf numFmtId="2" fontId="21" fillId="24" borderId="14" xfId="0" applyNumberFormat="1" applyFont="1" applyFill="1" applyBorder="1" applyAlignment="1">
      <alignment horizontal="centerContinuous"/>
    </xf>
    <xf numFmtId="14" fontId="33" fillId="24" borderId="78" xfId="0" applyNumberFormat="1" applyFont="1" applyFill="1" applyBorder="1" applyAlignment="1">
      <alignment horizontal="centerContinuous"/>
    </xf>
    <xf numFmtId="164" fontId="21" fillId="24" borderId="0" xfId="0" applyNumberFormat="1" applyFont="1" applyFill="1" applyBorder="1" applyAlignment="1">
      <alignment horizontal="center"/>
    </xf>
    <xf numFmtId="0" fontId="33" fillId="24" borderId="45" xfId="0" applyFont="1" applyFill="1" applyBorder="1" applyAlignment="1">
      <alignment horizontal="center"/>
    </xf>
    <xf numFmtId="49" fontId="33" fillId="24" borderId="22" xfId="0" applyNumberFormat="1" applyFont="1" applyFill="1" applyBorder="1" applyAlignment="1">
      <alignment horizontal="centerContinuous"/>
    </xf>
    <xf numFmtId="164" fontId="21" fillId="24" borderId="21" xfId="0" applyNumberFormat="1" applyFont="1" applyFill="1" applyBorder="1" applyAlignment="1">
      <alignment horizontal="center"/>
    </xf>
    <xf numFmtId="49" fontId="21" fillId="24" borderId="22" xfId="0" applyNumberFormat="1" applyFont="1" applyFill="1" applyBorder="1" applyAlignment="1">
      <alignment horizontal="centerContinuous"/>
    </xf>
    <xf numFmtId="166" fontId="21" fillId="24" borderId="83" xfId="0" applyNumberFormat="1" applyFont="1" applyFill="1" applyBorder="1" applyAlignment="1">
      <alignment horizontal="centerContinuous" shrinkToFit="1"/>
    </xf>
    <xf numFmtId="166" fontId="21" fillId="24" borderId="84" xfId="0" applyNumberFormat="1" applyFont="1" applyFill="1" applyBorder="1" applyAlignment="1">
      <alignment horizontal="centerContinuous" shrinkToFit="1"/>
    </xf>
    <xf numFmtId="3" fontId="19" fillId="24" borderId="65" xfId="0" applyNumberFormat="1" applyFont="1" applyFill="1" applyBorder="1" applyAlignment="1">
      <alignment horizontal="right"/>
    </xf>
    <xf numFmtId="3" fontId="19" fillId="24" borderId="35" xfId="0" applyNumberFormat="1" applyFont="1" applyFill="1" applyBorder="1" applyAlignment="1">
      <alignment horizontal="right"/>
    </xf>
    <xf numFmtId="3" fontId="20" fillId="24" borderId="75" xfId="0" applyNumberFormat="1" applyFont="1" applyFill="1" applyBorder="1" applyAlignment="1">
      <alignment horizontal="right" vertical="center"/>
    </xf>
    <xf numFmtId="3" fontId="20" fillId="24" borderId="77" xfId="0" applyNumberFormat="1" applyFont="1" applyFill="1" applyBorder="1" applyAlignment="1">
      <alignment horizontal="right" vertical="center"/>
    </xf>
    <xf numFmtId="0" fontId="22" fillId="24" borderId="14" xfId="0" applyNumberFormat="1" applyFont="1" applyFill="1" applyBorder="1" applyAlignment="1">
      <alignment horizontal="centerContinuous"/>
    </xf>
    <xf numFmtId="3" fontId="19" fillId="24" borderId="85" xfId="0" applyNumberFormat="1" applyFont="1" applyFill="1" applyBorder="1" applyAlignment="1">
      <alignment horizontal="right"/>
    </xf>
    <xf numFmtId="3" fontId="19" fillId="24" borderId="62" xfId="0" applyNumberFormat="1" applyFont="1" applyFill="1" applyBorder="1" applyAlignment="1">
      <alignment horizontal="right"/>
    </xf>
    <xf numFmtId="3" fontId="19" fillId="24" borderId="65" xfId="0" applyNumberFormat="1" applyFont="1" applyFill="1" applyBorder="1" applyAlignment="1">
      <alignment horizontal="right"/>
    </xf>
    <xf numFmtId="3" fontId="25" fillId="24" borderId="65" xfId="0" applyNumberFormat="1" applyFont="1" applyFill="1" applyBorder="1" applyAlignment="1">
      <alignment horizontal="right"/>
    </xf>
    <xf numFmtId="3" fontId="19" fillId="24" borderId="66" xfId="0" applyNumberFormat="1" applyFont="1" applyFill="1" applyBorder="1" applyAlignment="1">
      <alignment horizontal="right"/>
    </xf>
    <xf numFmtId="3" fontId="28" fillId="24" borderId="75" xfId="0" applyNumberFormat="1" applyFont="1" applyFill="1" applyBorder="1" applyAlignment="1">
      <alignment horizontal="right" vertical="center"/>
    </xf>
    <xf numFmtId="3" fontId="28" fillId="19" borderId="79" xfId="0" applyNumberFormat="1" applyFont="1" applyFill="1" applyBorder="1" applyAlignment="1">
      <alignment horizontal="right" vertical="center"/>
    </xf>
    <xf numFmtId="3" fontId="19" fillId="24" borderId="56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3" fontId="20" fillId="24" borderId="59" xfId="0" applyNumberFormat="1" applyFont="1" applyFill="1" applyBorder="1" applyAlignment="1">
      <alignment horizontal="right"/>
    </xf>
    <xf numFmtId="3" fontId="20" fillId="24" borderId="11" xfId="0" applyNumberFormat="1" applyFont="1" applyFill="1" applyBorder="1" applyAlignment="1">
      <alignment horizontal="right"/>
    </xf>
    <xf numFmtId="3" fontId="20" fillId="24" borderId="70" xfId="0" applyNumberFormat="1" applyFont="1" applyFill="1" applyBorder="1" applyAlignment="1">
      <alignment horizontal="right"/>
    </xf>
    <xf numFmtId="3" fontId="20" fillId="24" borderId="16" xfId="0" applyNumberFormat="1" applyFont="1" applyFill="1" applyBorder="1" applyAlignment="1">
      <alignment horizontal="right"/>
    </xf>
    <xf numFmtId="3" fontId="19" fillId="24" borderId="86" xfId="0" applyNumberFormat="1" applyFont="1" applyFill="1" applyBorder="1" applyAlignment="1">
      <alignment/>
    </xf>
    <xf numFmtId="3" fontId="19" fillId="24" borderId="53" xfId="0" applyNumberFormat="1" applyFont="1" applyFill="1" applyBorder="1" applyAlignment="1">
      <alignment/>
    </xf>
    <xf numFmtId="3" fontId="19" fillId="24" borderId="64" xfId="0" applyNumberFormat="1" applyFont="1" applyFill="1" applyBorder="1" applyAlignment="1">
      <alignment horizontal="right"/>
    </xf>
    <xf numFmtId="3" fontId="20" fillId="24" borderId="87" xfId="0" applyNumberFormat="1" applyFont="1" applyFill="1" applyBorder="1" applyAlignment="1">
      <alignment horizontal="right" vertical="center"/>
    </xf>
    <xf numFmtId="3" fontId="20" fillId="19" borderId="80" xfId="0" applyNumberFormat="1" applyFont="1" applyFill="1" applyBorder="1" applyAlignment="1">
      <alignment horizontal="right" vertical="center"/>
    </xf>
    <xf numFmtId="3" fontId="20" fillId="19" borderId="82" xfId="0" applyNumberFormat="1" applyFont="1" applyFill="1" applyBorder="1" applyAlignment="1">
      <alignment horizontal="right" vertical="center"/>
    </xf>
    <xf numFmtId="3" fontId="19" fillId="24" borderId="85" xfId="0" applyNumberFormat="1" applyFont="1" applyFill="1" applyBorder="1" applyAlignment="1">
      <alignment/>
    </xf>
    <xf numFmtId="0" fontId="22" fillId="24" borderId="13" xfId="0" applyFont="1" applyFill="1" applyBorder="1" applyAlignment="1">
      <alignment horizontal="centerContinuous"/>
    </xf>
    <xf numFmtId="1" fontId="22" fillId="24" borderId="14" xfId="0" applyNumberFormat="1" applyFont="1" applyFill="1" applyBorder="1" applyAlignment="1">
      <alignment horizontal="centerContinuous"/>
    </xf>
    <xf numFmtId="0" fontId="22" fillId="24" borderId="14" xfId="0" applyFont="1" applyFill="1" applyBorder="1" applyAlignment="1">
      <alignment horizontal="centerContinuous"/>
    </xf>
    <xf numFmtId="0" fontId="22" fillId="24" borderId="88" xfId="0" applyFont="1" applyFill="1" applyBorder="1" applyAlignment="1">
      <alignment horizontal="centerContinuous"/>
    </xf>
    <xf numFmtId="3" fontId="28" fillId="19" borderId="20" xfId="0" applyNumberFormat="1" applyFont="1" applyFill="1" applyBorder="1" applyAlignment="1">
      <alignment horizontal="right" vertical="center"/>
    </xf>
    <xf numFmtId="2" fontId="19" fillId="24" borderId="17" xfId="0" applyNumberFormat="1" applyFont="1" applyFill="1" applyBorder="1" applyAlignment="1">
      <alignment/>
    </xf>
    <xf numFmtId="3" fontId="20" fillId="19" borderId="89" xfId="0" applyNumberFormat="1" applyFont="1" applyFill="1" applyBorder="1" applyAlignment="1">
      <alignment horizontal="right" vertical="center"/>
    </xf>
    <xf numFmtId="3" fontId="20" fillId="19" borderId="23" xfId="0" applyNumberFormat="1" applyFont="1" applyFill="1" applyBorder="1" applyAlignment="1">
      <alignment horizontal="right" vertical="center"/>
    </xf>
    <xf numFmtId="2" fontId="19" fillId="24" borderId="90" xfId="0" applyNumberFormat="1" applyFont="1" applyFill="1" applyBorder="1" applyAlignment="1">
      <alignment/>
    </xf>
    <xf numFmtId="3" fontId="20" fillId="24" borderId="91" xfId="0" applyNumberFormat="1" applyFont="1" applyFill="1" applyBorder="1" applyAlignment="1">
      <alignment horizontal="right" vertical="center"/>
    </xf>
    <xf numFmtId="3" fontId="25" fillId="24" borderId="71" xfId="0" applyNumberFormat="1" applyFont="1" applyFill="1" applyBorder="1" applyAlignment="1">
      <alignment horizontal="right"/>
    </xf>
    <xf numFmtId="3" fontId="19" fillId="24" borderId="72" xfId="0" applyNumberFormat="1" applyFont="1" applyFill="1" applyBorder="1" applyAlignment="1">
      <alignment horizontal="right"/>
    </xf>
    <xf numFmtId="2" fontId="19" fillId="24" borderId="72" xfId="0" applyNumberFormat="1" applyFont="1" applyFill="1" applyBorder="1" applyAlignment="1">
      <alignment/>
    </xf>
    <xf numFmtId="0" fontId="19" fillId="24" borderId="86" xfId="0" applyFont="1" applyFill="1" applyBorder="1" applyAlignment="1">
      <alignment/>
    </xf>
    <xf numFmtId="1" fontId="20" fillId="24" borderId="87" xfId="0" applyNumberFormat="1" applyFont="1" applyFill="1" applyBorder="1" applyAlignment="1">
      <alignment horizontal="right" vertical="center"/>
    </xf>
    <xf numFmtId="1" fontId="20" fillId="19" borderId="80" xfId="0" applyNumberFormat="1" applyFont="1" applyFill="1" applyBorder="1" applyAlignment="1">
      <alignment horizontal="right" vertical="center"/>
    </xf>
    <xf numFmtId="14" fontId="24" fillId="24" borderId="57" xfId="0" applyNumberFormat="1" applyFont="1" applyFill="1" applyBorder="1" applyAlignment="1">
      <alignment horizontal="center"/>
    </xf>
    <xf numFmtId="14" fontId="24" fillId="24" borderId="92" xfId="0" applyNumberFormat="1" applyFont="1" applyFill="1" applyBorder="1" applyAlignment="1">
      <alignment horizontal="center"/>
    </xf>
    <xf numFmtId="2" fontId="20" fillId="24" borderId="0" xfId="0" applyNumberFormat="1" applyFont="1" applyFill="1" applyAlignment="1">
      <alignment horizontal="center"/>
    </xf>
    <xf numFmtId="2" fontId="28" fillId="24" borderId="48" xfId="0" applyNumberFormat="1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9" xfId="0" applyBorder="1" applyAlignment="1">
      <alignment horizontal="center"/>
    </xf>
    <xf numFmtId="0" fontId="20" fillId="24" borderId="0" xfId="0" applyFont="1" applyFill="1" applyBorder="1" applyAlignment="1">
      <alignment horizontal="right"/>
    </xf>
    <xf numFmtId="0" fontId="20" fillId="24" borderId="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right"/>
    </xf>
    <xf numFmtId="0" fontId="21" fillId="24" borderId="93" xfId="0" applyFont="1" applyFill="1" applyBorder="1" applyAlignment="1">
      <alignment horizontal="center" vertical="center"/>
    </xf>
    <xf numFmtId="0" fontId="23" fillId="24" borderId="94" xfId="0" applyFont="1" applyFill="1" applyBorder="1" applyAlignment="1">
      <alignment vertical="center"/>
    </xf>
    <xf numFmtId="0" fontId="23" fillId="24" borderId="95" xfId="0" applyFont="1" applyFill="1" applyBorder="1" applyAlignment="1">
      <alignment vertical="center"/>
    </xf>
    <xf numFmtId="0" fontId="32" fillId="24" borderId="96" xfId="0" applyFont="1" applyFill="1" applyBorder="1" applyAlignment="1">
      <alignment horizontal="center"/>
    </xf>
    <xf numFmtId="0" fontId="32" fillId="24" borderId="97" xfId="0" applyFont="1" applyFill="1" applyBorder="1" applyAlignment="1">
      <alignment horizontal="center"/>
    </xf>
    <xf numFmtId="0" fontId="32" fillId="24" borderId="98" xfId="0" applyFont="1" applyFill="1" applyBorder="1" applyAlignment="1">
      <alignment horizontal="center"/>
    </xf>
    <xf numFmtId="0" fontId="24" fillId="24" borderId="99" xfId="0" applyFont="1" applyFill="1" applyBorder="1" applyAlignment="1">
      <alignment horizontal="center" vertical="center"/>
    </xf>
    <xf numFmtId="0" fontId="24" fillId="24" borderId="100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horizontal="center"/>
    </xf>
    <xf numFmtId="0" fontId="24" fillId="24" borderId="101" xfId="0" applyFont="1" applyFill="1" applyBorder="1" applyAlignment="1">
      <alignment horizontal="center"/>
    </xf>
    <xf numFmtId="0" fontId="20" fillId="24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21" fillId="24" borderId="106" xfId="0" applyFont="1" applyFill="1" applyBorder="1" applyAlignment="1">
      <alignment horizontal="center"/>
    </xf>
    <xf numFmtId="0" fontId="23" fillId="0" borderId="103" xfId="0" applyFont="1" applyBorder="1" applyAlignment="1">
      <alignment horizontal="center"/>
    </xf>
    <xf numFmtId="14" fontId="21" fillId="24" borderId="57" xfId="0" applyNumberFormat="1" applyFont="1" applyFill="1" applyBorder="1" applyAlignment="1">
      <alignment horizontal="center"/>
    </xf>
    <xf numFmtId="0" fontId="23" fillId="0" borderId="92" xfId="0" applyFont="1" applyBorder="1" applyAlignment="1">
      <alignment horizontal="center"/>
    </xf>
    <xf numFmtId="0" fontId="20" fillId="24" borderId="0" xfId="0" applyFont="1" applyFill="1" applyAlignment="1">
      <alignment horizontal="right"/>
    </xf>
    <xf numFmtId="0" fontId="21" fillId="24" borderId="96" xfId="0" applyFont="1" applyFill="1" applyBorder="1" applyAlignment="1">
      <alignment horizontal="center"/>
    </xf>
    <xf numFmtId="0" fontId="21" fillId="24" borderId="97" xfId="0" applyFont="1" applyFill="1" applyBorder="1" applyAlignment="1">
      <alignment horizontal="center"/>
    </xf>
    <xf numFmtId="0" fontId="21" fillId="24" borderId="98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1">
      <selection activeCell="B70" sqref="B70"/>
    </sheetView>
  </sheetViews>
  <sheetFormatPr defaultColWidth="9.00390625" defaultRowHeight="12.75"/>
  <cols>
    <col min="1" max="1" width="39.625" style="0" customWidth="1"/>
    <col min="2" max="2" width="11.375" style="0" customWidth="1"/>
    <col min="3" max="3" width="11.75390625" style="0" customWidth="1"/>
    <col min="4" max="4" width="11.00390625" style="0" customWidth="1"/>
    <col min="5" max="5" width="7.375" style="0" customWidth="1"/>
    <col min="6" max="6" width="9.25390625" style="0" customWidth="1"/>
    <col min="7" max="7" width="13.75390625" style="0" customWidth="1"/>
  </cols>
  <sheetData>
    <row r="1" spans="1:7" ht="15.75">
      <c r="A1" s="1"/>
      <c r="B1" s="1"/>
      <c r="C1" s="1"/>
      <c r="D1" s="1"/>
      <c r="E1" s="1"/>
      <c r="F1" s="228" t="s">
        <v>77</v>
      </c>
      <c r="G1" s="228"/>
    </row>
    <row r="2" spans="1:7" ht="15.75">
      <c r="A2" s="229" t="s">
        <v>99</v>
      </c>
      <c r="B2" s="229"/>
      <c r="C2" s="229"/>
      <c r="D2" s="229"/>
      <c r="E2" s="229"/>
      <c r="F2" s="229"/>
      <c r="G2" s="229"/>
    </row>
    <row r="3" spans="1:7" ht="16.5" thickBot="1">
      <c r="A3" s="2"/>
      <c r="B3" s="2"/>
      <c r="C3" s="2"/>
      <c r="D3" s="2"/>
      <c r="E3" s="2"/>
      <c r="F3" s="230" t="s">
        <v>84</v>
      </c>
      <c r="G3" s="230"/>
    </row>
    <row r="4" spans="1:7" ht="14.25">
      <c r="A4" s="231" t="s">
        <v>5</v>
      </c>
      <c r="B4" s="234" t="s">
        <v>86</v>
      </c>
      <c r="C4" s="235"/>
      <c r="D4" s="235"/>
      <c r="E4" s="235"/>
      <c r="F4" s="235"/>
      <c r="G4" s="236"/>
    </row>
    <row r="5" spans="1:7" ht="12.75">
      <c r="A5" s="232"/>
      <c r="B5" s="17" t="s">
        <v>0</v>
      </c>
      <c r="C5" s="18" t="s">
        <v>4</v>
      </c>
      <c r="D5" s="19" t="s">
        <v>74</v>
      </c>
      <c r="E5" s="237" t="s">
        <v>6</v>
      </c>
      <c r="F5" s="239" t="s">
        <v>75</v>
      </c>
      <c r="G5" s="240"/>
    </row>
    <row r="6" spans="1:7" ht="12.75">
      <c r="A6" s="232"/>
      <c r="B6" s="20" t="s">
        <v>3</v>
      </c>
      <c r="C6" s="3" t="s">
        <v>3</v>
      </c>
      <c r="D6" s="21" t="s">
        <v>1</v>
      </c>
      <c r="E6" s="238"/>
      <c r="F6" s="222" t="s">
        <v>7</v>
      </c>
      <c r="G6" s="223"/>
    </row>
    <row r="7" spans="1:7" ht="12.75">
      <c r="A7" s="232"/>
      <c r="B7" s="22" t="s">
        <v>85</v>
      </c>
      <c r="C7" s="23" t="s">
        <v>100</v>
      </c>
      <c r="D7" s="24" t="s">
        <v>100</v>
      </c>
      <c r="E7" s="25" t="s">
        <v>76</v>
      </c>
      <c r="F7" s="26" t="s">
        <v>101</v>
      </c>
      <c r="G7" s="27" t="s">
        <v>102</v>
      </c>
    </row>
    <row r="8" spans="1:7" ht="16.5" thickBot="1">
      <c r="A8" s="233"/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31">
        <v>6</v>
      </c>
    </row>
    <row r="9" spans="1:7" ht="15.75">
      <c r="A9" s="32" t="s">
        <v>8</v>
      </c>
      <c r="B9" s="33">
        <v>350000</v>
      </c>
      <c r="C9" s="34">
        <v>450000</v>
      </c>
      <c r="D9" s="34">
        <v>440200</v>
      </c>
      <c r="E9" s="35">
        <f>D9/C9</f>
        <v>0.9782222222222222</v>
      </c>
      <c r="F9" s="36">
        <v>151</v>
      </c>
      <c r="G9" s="37">
        <v>148</v>
      </c>
    </row>
    <row r="10" spans="1:7" ht="15.75">
      <c r="A10" s="38" t="s">
        <v>9</v>
      </c>
      <c r="B10" s="39">
        <v>750000</v>
      </c>
      <c r="C10" s="40">
        <v>800000</v>
      </c>
      <c r="D10" s="40">
        <v>786909</v>
      </c>
      <c r="E10" s="35">
        <f aca="true" t="shared" si="0" ref="E10:E52">D10/C10</f>
        <v>0.98363625</v>
      </c>
      <c r="F10" s="41"/>
      <c r="G10" s="42"/>
    </row>
    <row r="11" spans="1:7" ht="15.75">
      <c r="A11" s="32" t="s">
        <v>10</v>
      </c>
      <c r="B11" s="43">
        <v>70000</v>
      </c>
      <c r="C11" s="34">
        <v>75000</v>
      </c>
      <c r="D11" s="34">
        <v>88793</v>
      </c>
      <c r="E11" s="35">
        <v>0</v>
      </c>
      <c r="F11" s="36"/>
      <c r="G11" s="44"/>
    </row>
    <row r="12" spans="1:7" ht="15.75">
      <c r="A12" s="45" t="s">
        <v>11</v>
      </c>
      <c r="B12" s="46">
        <f>SUM(B9:B11)</f>
        <v>1170000</v>
      </c>
      <c r="C12" s="47">
        <f>SUM(C9:C11)</f>
        <v>1325000</v>
      </c>
      <c r="D12" s="47">
        <f>SUM(D9:D11)</f>
        <v>1315902</v>
      </c>
      <c r="E12" s="35">
        <f t="shared" si="0"/>
        <v>0.9931335849056604</v>
      </c>
      <c r="F12" s="47">
        <v>151</v>
      </c>
      <c r="G12" s="48">
        <v>148</v>
      </c>
    </row>
    <row r="13" spans="1:7" ht="15.75">
      <c r="A13" s="32" t="s">
        <v>12</v>
      </c>
      <c r="B13" s="33">
        <v>750200</v>
      </c>
      <c r="C13" s="34">
        <v>800200</v>
      </c>
      <c r="D13" s="34">
        <v>809466</v>
      </c>
      <c r="E13" s="35">
        <f t="shared" si="0"/>
        <v>1.0115796050987254</v>
      </c>
      <c r="F13" s="36"/>
      <c r="G13" s="44"/>
    </row>
    <row r="14" spans="1:7" ht="15.75">
      <c r="A14" s="38" t="s">
        <v>13</v>
      </c>
      <c r="B14" s="39">
        <v>40500</v>
      </c>
      <c r="C14" s="40">
        <v>45500</v>
      </c>
      <c r="D14" s="40">
        <v>53674</v>
      </c>
      <c r="E14" s="35">
        <f t="shared" si="0"/>
        <v>1.1796483516483516</v>
      </c>
      <c r="F14" s="41"/>
      <c r="G14" s="49"/>
    </row>
    <row r="15" spans="1:7" ht="15.75">
      <c r="A15" s="38" t="s">
        <v>14</v>
      </c>
      <c r="B15" s="39">
        <v>9000</v>
      </c>
      <c r="C15" s="40">
        <v>9000</v>
      </c>
      <c r="D15" s="40">
        <v>10420</v>
      </c>
      <c r="E15" s="35">
        <f t="shared" si="0"/>
        <v>1.1577777777777778</v>
      </c>
      <c r="F15" s="41"/>
      <c r="G15" s="50"/>
    </row>
    <row r="16" spans="1:7" ht="15.75">
      <c r="A16" s="38" t="s">
        <v>15</v>
      </c>
      <c r="B16" s="39">
        <v>2739969</v>
      </c>
      <c r="C16" s="40">
        <v>2721974</v>
      </c>
      <c r="D16" s="40">
        <v>2121549</v>
      </c>
      <c r="E16" s="35">
        <f t="shared" si="0"/>
        <v>0.779415600589866</v>
      </c>
      <c r="F16" s="41">
        <v>41</v>
      </c>
      <c r="G16" s="42"/>
    </row>
    <row r="17" spans="1:7" ht="15.75">
      <c r="A17" s="45" t="s">
        <v>16</v>
      </c>
      <c r="B17" s="46">
        <f>SUM(B13:B16)</f>
        <v>3539669</v>
      </c>
      <c r="C17" s="47">
        <f>SUM(C13:C16)</f>
        <v>3576674</v>
      </c>
      <c r="D17" s="47">
        <f>SUM(D13:D16)</f>
        <v>2995109</v>
      </c>
      <c r="E17" s="35">
        <f t="shared" si="0"/>
        <v>0.8374006129717162</v>
      </c>
      <c r="F17" s="47">
        <v>41</v>
      </c>
      <c r="G17" s="48"/>
    </row>
    <row r="18" spans="1:7" ht="15.75">
      <c r="A18" s="32" t="s">
        <v>17</v>
      </c>
      <c r="B18" s="33">
        <v>4010000</v>
      </c>
      <c r="C18" s="34">
        <v>4060000</v>
      </c>
      <c r="D18" s="34">
        <v>4055728</v>
      </c>
      <c r="E18" s="35">
        <f t="shared" si="0"/>
        <v>0.9989477832512316</v>
      </c>
      <c r="F18" s="36">
        <v>3235</v>
      </c>
      <c r="G18" s="37">
        <v>3467</v>
      </c>
    </row>
    <row r="19" spans="1:7" ht="15.75">
      <c r="A19" s="32" t="s">
        <v>18</v>
      </c>
      <c r="B19" s="33">
        <v>1520000</v>
      </c>
      <c r="C19" s="34">
        <v>1520000</v>
      </c>
      <c r="D19" s="34">
        <v>1284093</v>
      </c>
      <c r="E19" s="35">
        <f t="shared" si="0"/>
        <v>0.8447980263157895</v>
      </c>
      <c r="F19" s="36">
        <v>156</v>
      </c>
      <c r="G19" s="37">
        <v>211</v>
      </c>
    </row>
    <row r="20" spans="1:7" ht="15.75">
      <c r="A20" s="32" t="s">
        <v>19</v>
      </c>
      <c r="B20" s="33">
        <v>0</v>
      </c>
      <c r="C20" s="34">
        <v>0</v>
      </c>
      <c r="D20" s="34">
        <v>0</v>
      </c>
      <c r="E20" s="35">
        <v>0</v>
      </c>
      <c r="F20" s="36"/>
      <c r="G20" s="37"/>
    </row>
    <row r="21" spans="1:7" ht="15.75">
      <c r="A21" s="32" t="s">
        <v>20</v>
      </c>
      <c r="B21" s="33">
        <v>300000</v>
      </c>
      <c r="C21" s="34">
        <v>300000</v>
      </c>
      <c r="D21" s="34">
        <v>301068</v>
      </c>
      <c r="E21" s="35">
        <f t="shared" si="0"/>
        <v>1.00356</v>
      </c>
      <c r="F21" s="36">
        <v>45</v>
      </c>
      <c r="G21" s="37">
        <v>76</v>
      </c>
    </row>
    <row r="22" spans="1:7" ht="15.75">
      <c r="A22" s="38" t="s">
        <v>21</v>
      </c>
      <c r="B22" s="39">
        <v>0</v>
      </c>
      <c r="C22" s="40">
        <v>0</v>
      </c>
      <c r="D22" s="40">
        <v>560</v>
      </c>
      <c r="E22" s="35">
        <v>0</v>
      </c>
      <c r="F22" s="41"/>
      <c r="G22" s="49"/>
    </row>
    <row r="23" spans="1:7" ht="15.75">
      <c r="A23" s="45" t="s">
        <v>22</v>
      </c>
      <c r="B23" s="46">
        <f>SUM(B18:B22)</f>
        <v>5830000</v>
      </c>
      <c r="C23" s="47">
        <f>SUM(C18:C22)</f>
        <v>5880000</v>
      </c>
      <c r="D23" s="47">
        <f>SUM(D18:D22)</f>
        <v>5641449</v>
      </c>
      <c r="E23" s="35">
        <f t="shared" si="0"/>
        <v>0.9594301020408164</v>
      </c>
      <c r="F23" s="47">
        <v>3436</v>
      </c>
      <c r="G23" s="48">
        <v>3754</v>
      </c>
    </row>
    <row r="24" spans="1:7" ht="15.75">
      <c r="A24" s="32" t="s">
        <v>23</v>
      </c>
      <c r="B24" s="33">
        <v>0</v>
      </c>
      <c r="C24" s="51">
        <v>0</v>
      </c>
      <c r="D24" s="52"/>
      <c r="E24" s="35">
        <v>0</v>
      </c>
      <c r="F24" s="36"/>
      <c r="G24" s="37"/>
    </row>
    <row r="25" spans="1:7" ht="15.75">
      <c r="A25" s="38" t="s">
        <v>24</v>
      </c>
      <c r="B25" s="39">
        <v>100000</v>
      </c>
      <c r="C25" s="40">
        <v>100000</v>
      </c>
      <c r="D25" s="40">
        <v>76229</v>
      </c>
      <c r="E25" s="35">
        <f t="shared" si="0"/>
        <v>0.76229</v>
      </c>
      <c r="F25" s="41"/>
      <c r="G25" s="49"/>
    </row>
    <row r="26" spans="1:7" ht="15.75">
      <c r="A26" s="38" t="s">
        <v>25</v>
      </c>
      <c r="B26" s="39">
        <v>10000</v>
      </c>
      <c r="C26" s="40">
        <v>10000</v>
      </c>
      <c r="D26" s="40">
        <v>6152</v>
      </c>
      <c r="E26" s="35">
        <f t="shared" si="0"/>
        <v>0.6152</v>
      </c>
      <c r="F26" s="41"/>
      <c r="G26" s="49"/>
    </row>
    <row r="27" spans="1:7" ht="15.75">
      <c r="A27" s="45" t="s">
        <v>26</v>
      </c>
      <c r="B27" s="46">
        <f>SUM(B24:B26)</f>
        <v>110000</v>
      </c>
      <c r="C27" s="53">
        <f>SUM(C24:C26)</f>
        <v>110000</v>
      </c>
      <c r="D27" s="53">
        <f>SUM(D24:D26)</f>
        <v>82381</v>
      </c>
      <c r="E27" s="35">
        <f t="shared" si="0"/>
        <v>0.7489181818181818</v>
      </c>
      <c r="F27" s="54">
        <v>0</v>
      </c>
      <c r="G27" s="48">
        <v>0</v>
      </c>
    </row>
    <row r="28" spans="1:7" ht="15.75">
      <c r="A28" s="32" t="s">
        <v>27</v>
      </c>
      <c r="B28" s="43">
        <v>0</v>
      </c>
      <c r="C28" s="34">
        <v>0</v>
      </c>
      <c r="D28" s="34"/>
      <c r="E28" s="35">
        <v>0</v>
      </c>
      <c r="F28" s="36"/>
      <c r="G28" s="37"/>
    </row>
    <row r="29" spans="1:7" ht="15.75">
      <c r="A29" s="38" t="s">
        <v>28</v>
      </c>
      <c r="B29" s="55">
        <v>0</v>
      </c>
      <c r="C29" s="40">
        <v>0</v>
      </c>
      <c r="D29" s="40"/>
      <c r="E29" s="35">
        <v>0</v>
      </c>
      <c r="F29" s="41"/>
      <c r="G29" s="49"/>
    </row>
    <row r="30" spans="1:7" ht="15.75">
      <c r="A30" s="38" t="s">
        <v>29</v>
      </c>
      <c r="B30" s="55">
        <v>0</v>
      </c>
      <c r="C30" s="40">
        <v>0</v>
      </c>
      <c r="D30" s="40">
        <v>196</v>
      </c>
      <c r="E30" s="35">
        <v>0</v>
      </c>
      <c r="F30" s="41"/>
      <c r="G30" s="49"/>
    </row>
    <row r="31" spans="1:7" ht="15.75">
      <c r="A31" s="38" t="s">
        <v>30</v>
      </c>
      <c r="B31" s="55">
        <v>100000</v>
      </c>
      <c r="C31" s="40">
        <v>110000</v>
      </c>
      <c r="D31" s="40">
        <v>117139</v>
      </c>
      <c r="E31" s="35">
        <v>0</v>
      </c>
      <c r="F31" s="41"/>
      <c r="G31" s="50"/>
    </row>
    <row r="32" spans="1:7" ht="15.75">
      <c r="A32" s="38" t="s">
        <v>31</v>
      </c>
      <c r="B32" s="55">
        <v>0</v>
      </c>
      <c r="C32" s="40">
        <v>0</v>
      </c>
      <c r="D32" s="40">
        <v>0</v>
      </c>
      <c r="E32" s="35">
        <v>0</v>
      </c>
      <c r="F32" s="41"/>
      <c r="G32" s="49"/>
    </row>
    <row r="33" spans="1:7" ht="15.75">
      <c r="A33" s="38" t="s">
        <v>32</v>
      </c>
      <c r="B33" s="39">
        <v>250000</v>
      </c>
      <c r="C33" s="40">
        <v>250000</v>
      </c>
      <c r="D33" s="40">
        <v>205213</v>
      </c>
      <c r="E33" s="35">
        <f t="shared" si="0"/>
        <v>0.820852</v>
      </c>
      <c r="F33" s="41"/>
      <c r="G33" s="49"/>
    </row>
    <row r="34" spans="1:7" ht="15.75">
      <c r="A34" s="38" t="s">
        <v>33</v>
      </c>
      <c r="B34" s="39">
        <v>0</v>
      </c>
      <c r="C34" s="40"/>
      <c r="D34" s="40">
        <v>793</v>
      </c>
      <c r="E34" s="35">
        <v>0</v>
      </c>
      <c r="F34" s="41"/>
      <c r="G34" s="56"/>
    </row>
    <row r="35" spans="1:7" ht="15.75">
      <c r="A35" s="45" t="s">
        <v>34</v>
      </c>
      <c r="B35" s="46">
        <f>SUM(B30:B34)</f>
        <v>350000</v>
      </c>
      <c r="C35" s="47">
        <f>SUM(C28:C34)</f>
        <v>360000</v>
      </c>
      <c r="D35" s="47">
        <f>SUM(D28:D34)</f>
        <v>323341</v>
      </c>
      <c r="E35" s="35">
        <f t="shared" si="0"/>
        <v>0.8981694444444445</v>
      </c>
      <c r="F35" s="54">
        <v>0</v>
      </c>
      <c r="G35" s="57">
        <v>0</v>
      </c>
    </row>
    <row r="36" spans="1:7" ht="15.75">
      <c r="A36" s="58" t="s">
        <v>35</v>
      </c>
      <c r="B36" s="46">
        <v>0</v>
      </c>
      <c r="C36" s="59">
        <v>0</v>
      </c>
      <c r="D36" s="59">
        <v>1622040</v>
      </c>
      <c r="E36" s="35">
        <v>0</v>
      </c>
      <c r="F36" s="60"/>
      <c r="G36" s="61"/>
    </row>
    <row r="37" spans="1:7" ht="15.75">
      <c r="A37" s="32" t="s">
        <v>36</v>
      </c>
      <c r="B37" s="43"/>
      <c r="C37" s="34"/>
      <c r="D37" s="34">
        <v>87183</v>
      </c>
      <c r="E37" s="35">
        <v>0</v>
      </c>
      <c r="F37" s="36"/>
      <c r="G37" s="37"/>
    </row>
    <row r="38" spans="1:7" ht="15.75">
      <c r="A38" s="38" t="s">
        <v>37</v>
      </c>
      <c r="B38" s="55"/>
      <c r="C38" s="40"/>
      <c r="D38" s="40">
        <v>76659</v>
      </c>
      <c r="E38" s="35">
        <v>0</v>
      </c>
      <c r="F38" s="41"/>
      <c r="G38" s="49"/>
    </row>
    <row r="39" spans="1:7" ht="15.75">
      <c r="A39" s="38" t="s">
        <v>38</v>
      </c>
      <c r="B39" s="55"/>
      <c r="C39" s="40"/>
      <c r="D39" s="40"/>
      <c r="E39" s="35">
        <v>0</v>
      </c>
      <c r="F39" s="41"/>
      <c r="G39" s="49"/>
    </row>
    <row r="40" spans="1:7" ht="15.75">
      <c r="A40" s="62" t="s">
        <v>39</v>
      </c>
      <c r="B40" s="63"/>
      <c r="C40" s="64"/>
      <c r="D40" s="64">
        <v>51606</v>
      </c>
      <c r="E40" s="35">
        <v>0</v>
      </c>
      <c r="F40" s="65"/>
      <c r="G40" s="66"/>
    </row>
    <row r="41" spans="1:7" ht="15.75">
      <c r="A41" s="32" t="s">
        <v>40</v>
      </c>
      <c r="B41" s="43"/>
      <c r="C41" s="34"/>
      <c r="D41" s="34"/>
      <c r="E41" s="35">
        <v>0</v>
      </c>
      <c r="F41" s="36"/>
      <c r="G41" s="37"/>
    </row>
    <row r="42" spans="1:7" ht="15.75">
      <c r="A42" s="32" t="s">
        <v>41</v>
      </c>
      <c r="B42" s="43"/>
      <c r="C42" s="34"/>
      <c r="D42" s="34">
        <v>86</v>
      </c>
      <c r="E42" s="35">
        <v>0</v>
      </c>
      <c r="F42" s="36"/>
      <c r="G42" s="37"/>
    </row>
    <row r="43" spans="1:7" ht="15.75">
      <c r="A43" s="32" t="s">
        <v>42</v>
      </c>
      <c r="B43" s="43"/>
      <c r="C43" s="34"/>
      <c r="D43" s="34">
        <v>812</v>
      </c>
      <c r="E43" s="35">
        <v>0</v>
      </c>
      <c r="F43" s="36"/>
      <c r="G43" s="37"/>
    </row>
    <row r="44" spans="1:7" ht="15.75">
      <c r="A44" s="67" t="s">
        <v>43</v>
      </c>
      <c r="B44" s="46">
        <f>SUM(B41:B43)</f>
        <v>0</v>
      </c>
      <c r="C44" s="68">
        <v>0</v>
      </c>
      <c r="D44" s="68">
        <f>SUM(D42:D43)</f>
        <v>898</v>
      </c>
      <c r="E44" s="35">
        <v>0</v>
      </c>
      <c r="F44" s="65">
        <v>0</v>
      </c>
      <c r="G44" s="66">
        <v>0</v>
      </c>
    </row>
    <row r="45" spans="1:7" ht="15.75">
      <c r="A45" s="58" t="s">
        <v>44</v>
      </c>
      <c r="B45" s="46">
        <f>SUM(B42:B44)</f>
        <v>0</v>
      </c>
      <c r="C45" s="69">
        <v>0</v>
      </c>
      <c r="D45" s="69">
        <v>0</v>
      </c>
      <c r="E45" s="35">
        <v>0</v>
      </c>
      <c r="F45" s="60"/>
      <c r="G45" s="70"/>
    </row>
    <row r="46" spans="1:7" ht="16.5" thickBot="1">
      <c r="A46" s="71" t="s">
        <v>45</v>
      </c>
      <c r="B46" s="46">
        <f>SUM(B43:B45)</f>
        <v>0</v>
      </c>
      <c r="C46" s="72">
        <v>0</v>
      </c>
      <c r="D46" s="72">
        <v>0</v>
      </c>
      <c r="E46" s="35">
        <v>0</v>
      </c>
      <c r="F46" s="36">
        <v>4230</v>
      </c>
      <c r="G46" s="37"/>
    </row>
    <row r="47" spans="1:7" ht="16.5" thickBot="1">
      <c r="A47" s="73" t="s">
        <v>46</v>
      </c>
      <c r="B47" s="74">
        <f>B12+B17+B23+B27+B35+B36+B44+B45+B46</f>
        <v>10999669</v>
      </c>
      <c r="C47" s="74">
        <f>C12+C17+C23+C27+C35+C36+C44+C45+C46</f>
        <v>11251674</v>
      </c>
      <c r="D47" s="74">
        <f>D12+D17+D23+D27+D35+D36+D37+D38+D44+D40</f>
        <v>12196568</v>
      </c>
      <c r="E47" s="35">
        <f t="shared" si="0"/>
        <v>1.0839780818392002</v>
      </c>
      <c r="F47" s="75">
        <v>7858</v>
      </c>
      <c r="G47" s="76">
        <v>3902</v>
      </c>
    </row>
    <row r="48" spans="1:7" ht="16.5" thickTop="1">
      <c r="A48" s="58" t="s">
        <v>47</v>
      </c>
      <c r="B48" s="77">
        <v>2717315</v>
      </c>
      <c r="C48" s="59">
        <v>2049664</v>
      </c>
      <c r="D48" s="59">
        <v>3046336</v>
      </c>
      <c r="E48" s="35">
        <f t="shared" si="0"/>
        <v>1.4862611628052207</v>
      </c>
      <c r="F48" s="78">
        <v>29697</v>
      </c>
      <c r="G48" s="79">
        <v>30651</v>
      </c>
    </row>
    <row r="49" spans="1:7" ht="15.75">
      <c r="A49" s="80" t="s">
        <v>48</v>
      </c>
      <c r="B49" s="81">
        <v>5607919</v>
      </c>
      <c r="C49" s="82">
        <v>7838859</v>
      </c>
      <c r="D49" s="82">
        <v>7838859</v>
      </c>
      <c r="E49" s="35">
        <f t="shared" si="0"/>
        <v>1</v>
      </c>
      <c r="F49" s="83"/>
      <c r="G49" s="84"/>
    </row>
    <row r="50" spans="1:7" ht="15.75">
      <c r="A50" s="80" t="s">
        <v>49</v>
      </c>
      <c r="B50" s="81">
        <v>2674435</v>
      </c>
      <c r="C50" s="82">
        <v>1363151</v>
      </c>
      <c r="D50" s="82">
        <v>1363151</v>
      </c>
      <c r="E50" s="35">
        <f t="shared" si="0"/>
        <v>1</v>
      </c>
      <c r="F50" s="83"/>
      <c r="G50" s="84"/>
    </row>
    <row r="51" spans="1:7" ht="16.5" thickBot="1">
      <c r="A51" s="85" t="s">
        <v>72</v>
      </c>
      <c r="B51" s="86">
        <v>5607919</v>
      </c>
      <c r="C51" s="87">
        <v>7838859</v>
      </c>
      <c r="D51" s="87">
        <v>7838859</v>
      </c>
      <c r="E51" s="35">
        <f t="shared" si="0"/>
        <v>1</v>
      </c>
      <c r="F51" s="88"/>
      <c r="G51" s="89"/>
    </row>
    <row r="52" spans="1:7" ht="16.5" thickBot="1">
      <c r="A52" s="73" t="s">
        <v>73</v>
      </c>
      <c r="B52" s="90">
        <f>B48+B49+B50</f>
        <v>10999669</v>
      </c>
      <c r="C52" s="90">
        <f>C48+C49+C50</f>
        <v>11251674</v>
      </c>
      <c r="D52" s="74">
        <f>D48+D49+D50</f>
        <v>12248346</v>
      </c>
      <c r="E52" s="35">
        <f t="shared" si="0"/>
        <v>1.088579885979633</v>
      </c>
      <c r="F52" s="91">
        <v>29697</v>
      </c>
      <c r="G52" s="92">
        <v>30651</v>
      </c>
    </row>
    <row r="53" spans="1:7" ht="17.25" thickBot="1" thickTop="1">
      <c r="A53" s="93" t="s">
        <v>50</v>
      </c>
      <c r="B53" s="94"/>
      <c r="C53" s="95"/>
      <c r="D53" s="95">
        <f>D52-D47</f>
        <v>51778</v>
      </c>
      <c r="E53" s="96"/>
      <c r="F53" s="95">
        <v>21839</v>
      </c>
      <c r="G53" s="97">
        <v>26749</v>
      </c>
    </row>
    <row r="54" spans="1:7" ht="15.75">
      <c r="A54" s="2" t="s">
        <v>103</v>
      </c>
      <c r="B54" s="2"/>
      <c r="C54" s="2" t="s">
        <v>103</v>
      </c>
      <c r="D54" s="2"/>
      <c r="E54" s="2"/>
      <c r="F54" s="2"/>
      <c r="G54" s="2"/>
    </row>
    <row r="55" spans="1:7" ht="15.75">
      <c r="A55" s="2" t="s">
        <v>87</v>
      </c>
      <c r="B55" s="2"/>
      <c r="C55" s="2" t="s">
        <v>88</v>
      </c>
      <c r="D55" s="2"/>
      <c r="E55" s="2"/>
      <c r="F55" s="2"/>
      <c r="G55" s="2"/>
    </row>
    <row r="56" spans="1:7" ht="15.75">
      <c r="A56" s="4" t="s">
        <v>104</v>
      </c>
      <c r="B56" s="5"/>
      <c r="C56" s="4" t="s">
        <v>105</v>
      </c>
      <c r="D56" s="5"/>
      <c r="E56" s="5"/>
      <c r="F56" s="5"/>
      <c r="G56" s="5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34">
      <selection activeCell="J54" sqref="J54"/>
    </sheetView>
  </sheetViews>
  <sheetFormatPr defaultColWidth="9.00390625" defaultRowHeight="12.75"/>
  <cols>
    <col min="1" max="1" width="35.875" style="0" bestFit="1" customWidth="1"/>
    <col min="2" max="2" width="10.625" style="0" bestFit="1" customWidth="1"/>
    <col min="3" max="3" width="11.75390625" style="0" customWidth="1"/>
    <col min="4" max="4" width="11.00390625" style="0" customWidth="1"/>
    <col min="5" max="5" width="5.125" style="0" bestFit="1" customWidth="1"/>
    <col min="6" max="7" width="9.875" style="0" bestFit="1" customWidth="1"/>
  </cols>
  <sheetData>
    <row r="1" spans="1:7" ht="15.75">
      <c r="A1" s="1"/>
      <c r="B1" s="1"/>
      <c r="C1" s="1"/>
      <c r="D1" s="1"/>
      <c r="E1" s="1"/>
      <c r="F1" s="228" t="s">
        <v>77</v>
      </c>
      <c r="G1" s="228"/>
    </row>
    <row r="2" spans="1:7" ht="15.75">
      <c r="A2" s="229" t="s">
        <v>99</v>
      </c>
      <c r="B2" s="229"/>
      <c r="C2" s="229"/>
      <c r="D2" s="229"/>
      <c r="E2" s="229"/>
      <c r="F2" s="229"/>
      <c r="G2" s="229"/>
    </row>
    <row r="3" spans="1:7" ht="16.5" thickBot="1">
      <c r="A3" s="2"/>
      <c r="B3" s="2"/>
      <c r="C3" s="2"/>
      <c r="D3" s="2"/>
      <c r="E3" s="2"/>
      <c r="F3" s="230" t="s">
        <v>84</v>
      </c>
      <c r="G3" s="230"/>
    </row>
    <row r="4" spans="1:7" ht="14.25">
      <c r="A4" s="231" t="s">
        <v>5</v>
      </c>
      <c r="B4" s="234" t="s">
        <v>90</v>
      </c>
      <c r="C4" s="235"/>
      <c r="D4" s="235"/>
      <c r="E4" s="235"/>
      <c r="F4" s="235"/>
      <c r="G4" s="236"/>
    </row>
    <row r="5" spans="1:7" ht="12.75">
      <c r="A5" s="232"/>
      <c r="B5" s="17" t="s">
        <v>0</v>
      </c>
      <c r="C5" s="18" t="s">
        <v>4</v>
      </c>
      <c r="D5" s="19" t="s">
        <v>74</v>
      </c>
      <c r="E5" s="237" t="s">
        <v>6</v>
      </c>
      <c r="F5" s="239" t="s">
        <v>75</v>
      </c>
      <c r="G5" s="240"/>
    </row>
    <row r="6" spans="1:7" ht="12.75">
      <c r="A6" s="232"/>
      <c r="B6" s="20" t="s">
        <v>3</v>
      </c>
      <c r="C6" s="3" t="s">
        <v>3</v>
      </c>
      <c r="D6" s="21" t="s">
        <v>1</v>
      </c>
      <c r="E6" s="238"/>
      <c r="F6" s="222" t="s">
        <v>7</v>
      </c>
      <c r="G6" s="223"/>
    </row>
    <row r="7" spans="1:7" ht="12.75">
      <c r="A7" s="232"/>
      <c r="B7" s="22" t="s">
        <v>85</v>
      </c>
      <c r="C7" s="23" t="s">
        <v>100</v>
      </c>
      <c r="D7" s="24" t="s">
        <v>100</v>
      </c>
      <c r="E7" s="25" t="s">
        <v>76</v>
      </c>
      <c r="F7" s="26" t="s">
        <v>101</v>
      </c>
      <c r="G7" s="27" t="s">
        <v>102</v>
      </c>
    </row>
    <row r="8" spans="1:7" ht="16.5" thickBot="1">
      <c r="A8" s="233"/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31">
        <v>6</v>
      </c>
    </row>
    <row r="9" spans="1:7" ht="15.75">
      <c r="A9" s="32" t="s">
        <v>8</v>
      </c>
      <c r="B9" s="33">
        <v>219764</v>
      </c>
      <c r="C9" s="34">
        <v>347782</v>
      </c>
      <c r="D9" s="34">
        <v>334421</v>
      </c>
      <c r="E9" s="35">
        <f>D9/C9</f>
        <v>0.961582255550891</v>
      </c>
      <c r="F9" s="36">
        <v>151</v>
      </c>
      <c r="G9" s="37">
        <v>148</v>
      </c>
    </row>
    <row r="10" spans="1:7" ht="15.75">
      <c r="A10" s="38" t="s">
        <v>9</v>
      </c>
      <c r="B10" s="39">
        <v>640297</v>
      </c>
      <c r="C10" s="40">
        <v>687883</v>
      </c>
      <c r="D10" s="40">
        <v>674638</v>
      </c>
      <c r="E10" s="35">
        <f aca="true" t="shared" si="0" ref="E10:E52">D10/C10</f>
        <v>0.980745272088422</v>
      </c>
      <c r="F10" s="41"/>
      <c r="G10" s="42"/>
    </row>
    <row r="11" spans="1:7" ht="15.75">
      <c r="A11" s="32" t="s">
        <v>10</v>
      </c>
      <c r="B11" s="33">
        <v>70000</v>
      </c>
      <c r="C11" s="34">
        <v>75000</v>
      </c>
      <c r="D11" s="34">
        <v>80984</v>
      </c>
      <c r="E11" s="35">
        <v>0</v>
      </c>
      <c r="F11" s="36"/>
      <c r="G11" s="44"/>
    </row>
    <row r="12" spans="1:7" ht="15.75">
      <c r="A12" s="45" t="s">
        <v>11</v>
      </c>
      <c r="B12" s="46">
        <f>SUM(B9:B11)</f>
        <v>930061</v>
      </c>
      <c r="C12" s="47">
        <f>SUM(C9:C11)</f>
        <v>1110665</v>
      </c>
      <c r="D12" s="47">
        <f>SUM(D9:D11)</f>
        <v>1090043</v>
      </c>
      <c r="E12" s="35">
        <f t="shared" si="0"/>
        <v>0.9814327452472168</v>
      </c>
      <c r="F12" s="47">
        <v>151</v>
      </c>
      <c r="G12" s="48">
        <v>148</v>
      </c>
    </row>
    <row r="13" spans="1:7" ht="15.75">
      <c r="A13" s="32" t="s">
        <v>12</v>
      </c>
      <c r="B13" s="33">
        <v>685052</v>
      </c>
      <c r="C13" s="34">
        <v>703520</v>
      </c>
      <c r="D13" s="34">
        <v>707756</v>
      </c>
      <c r="E13" s="35">
        <f t="shared" si="0"/>
        <v>1.006021150784626</v>
      </c>
      <c r="F13" s="36"/>
      <c r="G13" s="44"/>
    </row>
    <row r="14" spans="1:7" ht="15.75">
      <c r="A14" s="38" t="s">
        <v>13</v>
      </c>
      <c r="B14" s="39">
        <v>17415</v>
      </c>
      <c r="C14" s="40">
        <v>28611</v>
      </c>
      <c r="D14" s="40">
        <v>40260</v>
      </c>
      <c r="E14" s="35">
        <f t="shared" si="0"/>
        <v>1.4071510957324107</v>
      </c>
      <c r="F14" s="41"/>
      <c r="G14" s="49"/>
    </row>
    <row r="15" spans="1:7" ht="15.75">
      <c r="A15" s="38" t="s">
        <v>14</v>
      </c>
      <c r="B15" s="39">
        <v>7384</v>
      </c>
      <c r="C15" s="40">
        <v>6400</v>
      </c>
      <c r="D15" s="40">
        <v>8039</v>
      </c>
      <c r="E15" s="35">
        <f t="shared" si="0"/>
        <v>1.25609375</v>
      </c>
      <c r="F15" s="41"/>
      <c r="G15" s="50"/>
    </row>
    <row r="16" spans="1:7" ht="15.75">
      <c r="A16" s="38" t="s">
        <v>15</v>
      </c>
      <c r="B16" s="39">
        <v>2459524</v>
      </c>
      <c r="C16" s="40">
        <v>2502678</v>
      </c>
      <c r="D16" s="40">
        <v>1804202</v>
      </c>
      <c r="E16" s="35">
        <f t="shared" si="0"/>
        <v>0.7209085627475847</v>
      </c>
      <c r="F16" s="41">
        <v>41</v>
      </c>
      <c r="G16" s="42"/>
    </row>
    <row r="17" spans="1:7" ht="15.75">
      <c r="A17" s="45" t="s">
        <v>16</v>
      </c>
      <c r="B17" s="46">
        <f>SUM(B13:B16)</f>
        <v>3169375</v>
      </c>
      <c r="C17" s="47">
        <f>SUM(C13:C16)</f>
        <v>3241209</v>
      </c>
      <c r="D17" s="47">
        <f>SUM(D13:D16)</f>
        <v>2560257</v>
      </c>
      <c r="E17" s="35">
        <f t="shared" si="0"/>
        <v>0.7899080250610189</v>
      </c>
      <c r="F17" s="47">
        <v>41</v>
      </c>
      <c r="G17" s="48"/>
    </row>
    <row r="18" spans="1:7" ht="15.75">
      <c r="A18" s="32" t="s">
        <v>17</v>
      </c>
      <c r="B18" s="33">
        <v>3596521</v>
      </c>
      <c r="C18" s="34">
        <v>3494571</v>
      </c>
      <c r="D18" s="34">
        <v>3467198</v>
      </c>
      <c r="E18" s="35">
        <f t="shared" si="0"/>
        <v>0.9921669927438876</v>
      </c>
      <c r="F18" s="36">
        <v>3235</v>
      </c>
      <c r="G18" s="37">
        <v>3467</v>
      </c>
    </row>
    <row r="19" spans="1:7" ht="15.75">
      <c r="A19" s="32" t="s">
        <v>18</v>
      </c>
      <c r="B19" s="33">
        <v>1389193</v>
      </c>
      <c r="C19" s="34">
        <v>1327999</v>
      </c>
      <c r="D19" s="34">
        <v>1101971</v>
      </c>
      <c r="E19" s="35">
        <f t="shared" si="0"/>
        <v>0.8297980646069764</v>
      </c>
      <c r="F19" s="36">
        <v>156</v>
      </c>
      <c r="G19" s="37">
        <v>211</v>
      </c>
    </row>
    <row r="20" spans="1:7" ht="15.75">
      <c r="A20" s="32" t="s">
        <v>19</v>
      </c>
      <c r="B20" s="33">
        <v>0</v>
      </c>
      <c r="C20" s="34">
        <v>0</v>
      </c>
      <c r="D20" s="34">
        <v>0</v>
      </c>
      <c r="E20" s="35">
        <v>0</v>
      </c>
      <c r="F20" s="36"/>
      <c r="G20" s="37"/>
    </row>
    <row r="21" spans="1:7" ht="15.75">
      <c r="A21" s="32" t="s">
        <v>20</v>
      </c>
      <c r="B21" s="33">
        <v>261003</v>
      </c>
      <c r="C21" s="34">
        <v>250944</v>
      </c>
      <c r="D21" s="34">
        <v>264008</v>
      </c>
      <c r="E21" s="35">
        <f t="shared" si="0"/>
        <v>1.0520594236164245</v>
      </c>
      <c r="F21" s="36">
        <v>45</v>
      </c>
      <c r="G21" s="37">
        <v>76</v>
      </c>
    </row>
    <row r="22" spans="1:7" ht="15.75">
      <c r="A22" s="38" t="s">
        <v>21</v>
      </c>
      <c r="B22" s="39">
        <v>0</v>
      </c>
      <c r="C22" s="40">
        <v>0</v>
      </c>
      <c r="D22" s="40">
        <v>560</v>
      </c>
      <c r="E22" s="35">
        <v>0</v>
      </c>
      <c r="F22" s="41"/>
      <c r="G22" s="49"/>
    </row>
    <row r="23" spans="1:7" ht="15.75">
      <c r="A23" s="45" t="s">
        <v>22</v>
      </c>
      <c r="B23" s="46">
        <f>SUM(B18:B22)</f>
        <v>5246717</v>
      </c>
      <c r="C23" s="47">
        <f>SUM(C18:C22)</f>
        <v>5073514</v>
      </c>
      <c r="D23" s="47">
        <f>SUM(D18:D22)</f>
        <v>4833737</v>
      </c>
      <c r="E23" s="35">
        <f t="shared" si="0"/>
        <v>0.9527394622346563</v>
      </c>
      <c r="F23" s="47">
        <v>3436</v>
      </c>
      <c r="G23" s="48">
        <v>3754</v>
      </c>
    </row>
    <row r="24" spans="1:7" ht="15.75">
      <c r="A24" s="32" t="s">
        <v>23</v>
      </c>
      <c r="B24" s="33">
        <v>0</v>
      </c>
      <c r="C24" s="51">
        <v>0</v>
      </c>
      <c r="D24" s="52"/>
      <c r="E24" s="35">
        <v>0</v>
      </c>
      <c r="F24" s="36"/>
      <c r="G24" s="37"/>
    </row>
    <row r="25" spans="1:7" ht="15.75">
      <c r="A25" s="38" t="s">
        <v>24</v>
      </c>
      <c r="B25" s="39">
        <v>100000</v>
      </c>
      <c r="C25" s="40">
        <v>100000</v>
      </c>
      <c r="D25" s="40">
        <v>67912</v>
      </c>
      <c r="E25" s="35">
        <f t="shared" si="0"/>
        <v>0.67912</v>
      </c>
      <c r="F25" s="41"/>
      <c r="G25" s="49"/>
    </row>
    <row r="26" spans="1:7" ht="15.75">
      <c r="A26" s="38" t="s">
        <v>25</v>
      </c>
      <c r="B26" s="39">
        <v>4725</v>
      </c>
      <c r="C26" s="40">
        <v>7350</v>
      </c>
      <c r="D26" s="40">
        <v>5446</v>
      </c>
      <c r="E26" s="35">
        <f t="shared" si="0"/>
        <v>0.7409523809523809</v>
      </c>
      <c r="F26" s="41"/>
      <c r="G26" s="49"/>
    </row>
    <row r="27" spans="1:7" ht="15.75">
      <c r="A27" s="45" t="s">
        <v>26</v>
      </c>
      <c r="B27" s="46">
        <f>SUM(B24:B26)</f>
        <v>104725</v>
      </c>
      <c r="C27" s="53">
        <f>SUM(C24:C26)</f>
        <v>107350</v>
      </c>
      <c r="D27" s="53">
        <f>SUM(D24:D26)</f>
        <v>73358</v>
      </c>
      <c r="E27" s="35">
        <f t="shared" si="0"/>
        <v>0.6833535165346996</v>
      </c>
      <c r="F27" s="54">
        <v>0</v>
      </c>
      <c r="G27" s="48">
        <v>0</v>
      </c>
    </row>
    <row r="28" spans="1:7" ht="15.75">
      <c r="A28" s="32" t="s">
        <v>27</v>
      </c>
      <c r="B28" s="43">
        <v>0</v>
      </c>
      <c r="C28" s="34"/>
      <c r="D28" s="34"/>
      <c r="E28" s="35">
        <v>0</v>
      </c>
      <c r="F28" s="36"/>
      <c r="G28" s="37"/>
    </row>
    <row r="29" spans="1:7" ht="15.75">
      <c r="A29" s="38" t="s">
        <v>28</v>
      </c>
      <c r="B29" s="55">
        <v>0</v>
      </c>
      <c r="C29" s="40"/>
      <c r="D29" s="40"/>
      <c r="E29" s="35">
        <v>0</v>
      </c>
      <c r="F29" s="41"/>
      <c r="G29" s="49"/>
    </row>
    <row r="30" spans="1:7" ht="15.75">
      <c r="A30" s="38" t="s">
        <v>29</v>
      </c>
      <c r="B30" s="55">
        <v>0</v>
      </c>
      <c r="C30" s="40">
        <v>0</v>
      </c>
      <c r="D30" s="40">
        <v>196</v>
      </c>
      <c r="E30" s="35">
        <v>0</v>
      </c>
      <c r="F30" s="41"/>
      <c r="G30" s="49"/>
    </row>
    <row r="31" spans="1:7" ht="15.75">
      <c r="A31" s="38" t="s">
        <v>30</v>
      </c>
      <c r="B31" s="39">
        <v>99970</v>
      </c>
      <c r="C31" s="40">
        <v>109970</v>
      </c>
      <c r="D31" s="40">
        <v>116661</v>
      </c>
      <c r="E31" s="35">
        <v>0</v>
      </c>
      <c r="F31" s="41"/>
      <c r="G31" s="50"/>
    </row>
    <row r="32" spans="1:7" ht="15.75">
      <c r="A32" s="38" t="s">
        <v>31</v>
      </c>
      <c r="B32" s="55">
        <v>0</v>
      </c>
      <c r="C32" s="40"/>
      <c r="D32" s="40">
        <v>0</v>
      </c>
      <c r="E32" s="35">
        <v>0</v>
      </c>
      <c r="F32" s="41"/>
      <c r="G32" s="49"/>
    </row>
    <row r="33" spans="1:7" ht="15.75">
      <c r="A33" s="38" t="s">
        <v>32</v>
      </c>
      <c r="B33" s="39">
        <v>240979</v>
      </c>
      <c r="C33" s="40">
        <v>235022</v>
      </c>
      <c r="D33" s="40">
        <v>186986</v>
      </c>
      <c r="E33" s="35">
        <f t="shared" si="0"/>
        <v>0.7956106236862932</v>
      </c>
      <c r="F33" s="41"/>
      <c r="G33" s="49"/>
    </row>
    <row r="34" spans="1:7" ht="15.75">
      <c r="A34" s="38" t="s">
        <v>33</v>
      </c>
      <c r="B34" s="39">
        <v>0</v>
      </c>
      <c r="C34" s="40"/>
      <c r="D34" s="40">
        <v>793</v>
      </c>
      <c r="E34" s="35">
        <v>0</v>
      </c>
      <c r="F34" s="41"/>
      <c r="G34" s="56"/>
    </row>
    <row r="35" spans="1:7" ht="15.75">
      <c r="A35" s="45" t="s">
        <v>34</v>
      </c>
      <c r="B35" s="46">
        <f>SUM(B30:B34)</f>
        <v>340949</v>
      </c>
      <c r="C35" s="47">
        <f>SUM(C28:C34)</f>
        <v>344992</v>
      </c>
      <c r="D35" s="47">
        <f>SUM(D28:D34)</f>
        <v>304636</v>
      </c>
      <c r="E35" s="35">
        <f t="shared" si="0"/>
        <v>0.8830233744550599</v>
      </c>
      <c r="F35" s="54">
        <v>0</v>
      </c>
      <c r="G35" s="57">
        <v>0</v>
      </c>
    </row>
    <row r="36" spans="1:7" ht="15.75">
      <c r="A36" s="58" t="s">
        <v>35</v>
      </c>
      <c r="B36" s="46">
        <v>0</v>
      </c>
      <c r="C36" s="59">
        <v>0</v>
      </c>
      <c r="D36" s="59">
        <v>1518011</v>
      </c>
      <c r="E36" s="35">
        <v>0</v>
      </c>
      <c r="F36" s="60"/>
      <c r="G36" s="61"/>
    </row>
    <row r="37" spans="1:7" ht="15.75">
      <c r="A37" s="32" t="s">
        <v>36</v>
      </c>
      <c r="B37" s="43"/>
      <c r="C37" s="34"/>
      <c r="D37" s="34">
        <v>76600</v>
      </c>
      <c r="E37" s="35">
        <v>0</v>
      </c>
      <c r="F37" s="36"/>
      <c r="G37" s="37"/>
    </row>
    <row r="38" spans="1:7" ht="15.75">
      <c r="A38" s="38" t="s">
        <v>37</v>
      </c>
      <c r="B38" s="55"/>
      <c r="C38" s="40"/>
      <c r="D38" s="40">
        <v>45111</v>
      </c>
      <c r="E38" s="35">
        <v>0</v>
      </c>
      <c r="F38" s="41"/>
      <c r="G38" s="49"/>
    </row>
    <row r="39" spans="1:7" ht="15.75">
      <c r="A39" s="38" t="s">
        <v>38</v>
      </c>
      <c r="B39" s="55"/>
      <c r="C39" s="40"/>
      <c r="D39" s="40"/>
      <c r="E39" s="35">
        <v>0</v>
      </c>
      <c r="F39" s="41"/>
      <c r="G39" s="49"/>
    </row>
    <row r="40" spans="1:7" ht="15.75">
      <c r="A40" s="62" t="s">
        <v>39</v>
      </c>
      <c r="B40" s="63"/>
      <c r="C40" s="64"/>
      <c r="D40" s="64">
        <v>51606</v>
      </c>
      <c r="E40" s="35">
        <v>0</v>
      </c>
      <c r="F40" s="65"/>
      <c r="G40" s="66"/>
    </row>
    <row r="41" spans="1:7" ht="15.75">
      <c r="A41" s="32" t="s">
        <v>40</v>
      </c>
      <c r="B41" s="43"/>
      <c r="C41" s="34"/>
      <c r="D41" s="34"/>
      <c r="E41" s="35">
        <v>0</v>
      </c>
      <c r="F41" s="36"/>
      <c r="G41" s="37"/>
    </row>
    <row r="42" spans="1:7" ht="15.75">
      <c r="A42" s="32" t="s">
        <v>41</v>
      </c>
      <c r="B42" s="43"/>
      <c r="C42" s="34"/>
      <c r="D42" s="34">
        <v>86</v>
      </c>
      <c r="E42" s="35">
        <v>0</v>
      </c>
      <c r="F42" s="36"/>
      <c r="G42" s="37"/>
    </row>
    <row r="43" spans="1:7" ht="15.75">
      <c r="A43" s="32" t="s">
        <v>42</v>
      </c>
      <c r="B43" s="43"/>
      <c r="C43" s="34"/>
      <c r="D43" s="34">
        <v>664</v>
      </c>
      <c r="E43" s="35">
        <v>0</v>
      </c>
      <c r="F43" s="36"/>
      <c r="G43" s="37"/>
    </row>
    <row r="44" spans="1:7" ht="15.75">
      <c r="A44" s="67" t="s">
        <v>43</v>
      </c>
      <c r="B44" s="46">
        <f>SUM(B41:B43)</f>
        <v>0</v>
      </c>
      <c r="C44" s="68">
        <v>0</v>
      </c>
      <c r="D44" s="68">
        <f>SUM(D42:D43)</f>
        <v>750</v>
      </c>
      <c r="E44" s="35">
        <v>0</v>
      </c>
      <c r="F44" s="65">
        <v>0</v>
      </c>
      <c r="G44" s="66">
        <v>0</v>
      </c>
    </row>
    <row r="45" spans="1:7" ht="15.75">
      <c r="A45" s="58" t="s">
        <v>44</v>
      </c>
      <c r="B45" s="46">
        <f>SUM(B42:B44)</f>
        <v>0</v>
      </c>
      <c r="C45" s="69">
        <v>0</v>
      </c>
      <c r="D45" s="69">
        <v>0</v>
      </c>
      <c r="E45" s="35">
        <v>0</v>
      </c>
      <c r="F45" s="60"/>
      <c r="G45" s="70"/>
    </row>
    <row r="46" spans="1:7" ht="16.5" thickBot="1">
      <c r="A46" s="71" t="s">
        <v>45</v>
      </c>
      <c r="B46" s="46">
        <f>SUM(B43:B45)</f>
        <v>0</v>
      </c>
      <c r="C46" s="72">
        <v>0</v>
      </c>
      <c r="D46" s="72">
        <v>0</v>
      </c>
      <c r="E46" s="35">
        <v>0</v>
      </c>
      <c r="F46" s="36">
        <v>4230</v>
      </c>
      <c r="G46" s="37"/>
    </row>
    <row r="47" spans="1:7" ht="16.5" thickBot="1">
      <c r="A47" s="73" t="s">
        <v>46</v>
      </c>
      <c r="B47" s="74">
        <f>B12+B17+B23+B27+B35+B36+B44+B45+B46</f>
        <v>9791827</v>
      </c>
      <c r="C47" s="74">
        <f>C12+C17+C23+C27+C35+C36+C44+C45+C46</f>
        <v>9877730</v>
      </c>
      <c r="D47" s="74">
        <f>D12+D17+D23+D27+D35+D36+D37+D38+D44+D40</f>
        <v>10554109</v>
      </c>
      <c r="E47" s="35">
        <f t="shared" si="0"/>
        <v>1.0684751456053163</v>
      </c>
      <c r="F47" s="75">
        <v>7858</v>
      </c>
      <c r="G47" s="76">
        <v>3902</v>
      </c>
    </row>
    <row r="48" spans="1:7" ht="16.5" thickTop="1">
      <c r="A48" s="58" t="s">
        <v>47</v>
      </c>
      <c r="B48" s="77">
        <v>2703904</v>
      </c>
      <c r="C48" s="59">
        <v>1985143</v>
      </c>
      <c r="D48" s="59">
        <v>2789132</v>
      </c>
      <c r="E48" s="35">
        <f t="shared" si="0"/>
        <v>1.405003065270361</v>
      </c>
      <c r="F48" s="78">
        <v>29697</v>
      </c>
      <c r="G48" s="79">
        <v>30651</v>
      </c>
    </row>
    <row r="49" spans="1:7" ht="15.75">
      <c r="A49" s="80" t="s">
        <v>48</v>
      </c>
      <c r="B49" s="81">
        <v>4413488</v>
      </c>
      <c r="C49" s="82">
        <v>6529436</v>
      </c>
      <c r="D49" s="82">
        <v>6531329</v>
      </c>
      <c r="E49" s="35">
        <f t="shared" si="0"/>
        <v>1.0002899178428275</v>
      </c>
      <c r="F49" s="83"/>
      <c r="G49" s="84"/>
    </row>
    <row r="50" spans="1:7" ht="15.75">
      <c r="A50" s="80" t="s">
        <v>49</v>
      </c>
      <c r="B50" s="81">
        <v>2674435</v>
      </c>
      <c r="C50" s="82">
        <v>1363151</v>
      </c>
      <c r="D50" s="82">
        <v>1238345</v>
      </c>
      <c r="E50" s="35">
        <f t="shared" si="0"/>
        <v>0.9084430118160057</v>
      </c>
      <c r="F50" s="83"/>
      <c r="G50" s="84"/>
    </row>
    <row r="51" spans="1:7" ht="16.5" thickBot="1">
      <c r="A51" s="85" t="s">
        <v>72</v>
      </c>
      <c r="B51" s="86">
        <v>4413488</v>
      </c>
      <c r="C51" s="87">
        <v>6529436</v>
      </c>
      <c r="D51" s="87">
        <v>6531329</v>
      </c>
      <c r="E51" s="35">
        <f t="shared" si="0"/>
        <v>1.0002899178428275</v>
      </c>
      <c r="F51" s="88"/>
      <c r="G51" s="89"/>
    </row>
    <row r="52" spans="1:7" ht="16.5" thickBot="1">
      <c r="A52" s="73" t="s">
        <v>73</v>
      </c>
      <c r="B52" s="90">
        <f>B48+B49+B50</f>
        <v>9791827</v>
      </c>
      <c r="C52" s="90">
        <f>C48+C49+C50</f>
        <v>9877730</v>
      </c>
      <c r="D52" s="74">
        <f>D48+D49+D50</f>
        <v>10558806</v>
      </c>
      <c r="E52" s="35">
        <f t="shared" si="0"/>
        <v>1.0689506597163518</v>
      </c>
      <c r="F52" s="91">
        <v>29697</v>
      </c>
      <c r="G52" s="92">
        <v>30651</v>
      </c>
    </row>
    <row r="53" spans="1:7" ht="17.25" thickBot="1" thickTop="1">
      <c r="A53" s="93" t="s">
        <v>50</v>
      </c>
      <c r="B53" s="94"/>
      <c r="C53" s="95"/>
      <c r="D53" s="95">
        <f>D52-D47</f>
        <v>4697</v>
      </c>
      <c r="E53" s="96"/>
      <c r="F53" s="95">
        <v>21839</v>
      </c>
      <c r="G53" s="97">
        <v>26749</v>
      </c>
    </row>
    <row r="54" spans="1:6" ht="15.75">
      <c r="A54" s="2" t="s">
        <v>106</v>
      </c>
      <c r="B54" s="2" t="s">
        <v>106</v>
      </c>
      <c r="C54" s="2"/>
      <c r="D54" s="2"/>
      <c r="E54" s="2"/>
      <c r="F54" s="2"/>
    </row>
    <row r="55" spans="1:6" ht="15.75">
      <c r="A55" s="2" t="s">
        <v>87</v>
      </c>
      <c r="B55" s="2" t="s">
        <v>88</v>
      </c>
      <c r="C55" s="2"/>
      <c r="D55" s="2"/>
      <c r="E55" s="2"/>
      <c r="F55" s="2"/>
    </row>
    <row r="56" spans="1:6" ht="15.75">
      <c r="A56" s="4" t="s">
        <v>104</v>
      </c>
      <c r="B56" s="4" t="s">
        <v>105</v>
      </c>
      <c r="C56" s="5"/>
      <c r="D56" s="5"/>
      <c r="E56" s="5"/>
      <c r="F56" s="5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5" right="0.75" top="1" bottom="1" header="0.4921259845" footer="0.492125984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25">
      <selection activeCell="J44" sqref="J44"/>
    </sheetView>
  </sheetViews>
  <sheetFormatPr defaultColWidth="9.00390625" defaultRowHeight="12.75"/>
  <cols>
    <col min="1" max="1" width="39.625" style="0" customWidth="1"/>
    <col min="2" max="2" width="11.375" style="0" customWidth="1"/>
    <col min="3" max="3" width="11.75390625" style="0" customWidth="1"/>
    <col min="4" max="4" width="11.00390625" style="0" customWidth="1"/>
    <col min="5" max="5" width="7.375" style="0" customWidth="1"/>
    <col min="6" max="7" width="9.875" style="0" bestFit="1" customWidth="1"/>
  </cols>
  <sheetData>
    <row r="1" spans="1:7" ht="15.75">
      <c r="A1" s="1"/>
      <c r="B1" s="1"/>
      <c r="C1" s="1"/>
      <c r="D1" s="1"/>
      <c r="E1" s="1"/>
      <c r="F1" s="228" t="s">
        <v>77</v>
      </c>
      <c r="G1" s="228"/>
    </row>
    <row r="2" spans="1:7" ht="15.75">
      <c r="A2" s="229" t="s">
        <v>99</v>
      </c>
      <c r="B2" s="229"/>
      <c r="C2" s="229"/>
      <c r="D2" s="229"/>
      <c r="E2" s="229"/>
      <c r="F2" s="229"/>
      <c r="G2" s="229"/>
    </row>
    <row r="3" spans="1:7" ht="16.5" thickBot="1">
      <c r="A3" s="2"/>
      <c r="B3" s="2"/>
      <c r="C3" s="2"/>
      <c r="D3" s="2"/>
      <c r="E3" s="2"/>
      <c r="F3" s="230" t="s">
        <v>84</v>
      </c>
      <c r="G3" s="230"/>
    </row>
    <row r="4" spans="1:7" ht="14.25">
      <c r="A4" s="231" t="s">
        <v>5</v>
      </c>
      <c r="B4" s="234" t="s">
        <v>89</v>
      </c>
      <c r="C4" s="235"/>
      <c r="D4" s="235"/>
      <c r="E4" s="235"/>
      <c r="F4" s="235"/>
      <c r="G4" s="236"/>
    </row>
    <row r="5" spans="1:7" ht="12.75">
      <c r="A5" s="232"/>
      <c r="B5" s="17" t="s">
        <v>0</v>
      </c>
      <c r="C5" s="18" t="s">
        <v>4</v>
      </c>
      <c r="D5" s="19" t="s">
        <v>74</v>
      </c>
      <c r="E5" s="237" t="s">
        <v>6</v>
      </c>
      <c r="F5" s="239" t="s">
        <v>75</v>
      </c>
      <c r="G5" s="240"/>
    </row>
    <row r="6" spans="1:7" ht="12.75">
      <c r="A6" s="232"/>
      <c r="B6" s="20" t="s">
        <v>3</v>
      </c>
      <c r="C6" s="3" t="s">
        <v>3</v>
      </c>
      <c r="D6" s="21" t="s">
        <v>1</v>
      </c>
      <c r="E6" s="238"/>
      <c r="F6" s="222" t="s">
        <v>7</v>
      </c>
      <c r="G6" s="223"/>
    </row>
    <row r="7" spans="1:7" ht="12.75">
      <c r="A7" s="232"/>
      <c r="B7" s="22" t="s">
        <v>85</v>
      </c>
      <c r="C7" s="23" t="s">
        <v>100</v>
      </c>
      <c r="D7" s="24" t="s">
        <v>100</v>
      </c>
      <c r="E7" s="25" t="s">
        <v>76</v>
      </c>
      <c r="F7" s="26" t="s">
        <v>101</v>
      </c>
      <c r="G7" s="27" t="s">
        <v>102</v>
      </c>
    </row>
    <row r="8" spans="1:7" ht="16.5" thickBot="1">
      <c r="A8" s="233"/>
      <c r="B8" s="28">
        <v>1</v>
      </c>
      <c r="C8" s="29">
        <v>2</v>
      </c>
      <c r="D8" s="30">
        <v>3</v>
      </c>
      <c r="E8" s="29">
        <v>4</v>
      </c>
      <c r="F8" s="30">
        <v>5</v>
      </c>
      <c r="G8" s="31">
        <v>6</v>
      </c>
    </row>
    <row r="9" spans="1:7" ht="15.75">
      <c r="A9" s="32" t="s">
        <v>8</v>
      </c>
      <c r="B9" s="33">
        <v>130236</v>
      </c>
      <c r="C9" s="34">
        <v>102218</v>
      </c>
      <c r="D9" s="34">
        <v>105779</v>
      </c>
      <c r="E9" s="35">
        <f>D9/C9</f>
        <v>1.0348373084975249</v>
      </c>
      <c r="F9" s="36"/>
      <c r="G9" s="37"/>
    </row>
    <row r="10" spans="1:7" ht="15.75">
      <c r="A10" s="38" t="s">
        <v>9</v>
      </c>
      <c r="B10" s="39">
        <v>109703</v>
      </c>
      <c r="C10" s="40">
        <v>112117</v>
      </c>
      <c r="D10" s="40">
        <v>112271</v>
      </c>
      <c r="E10" s="35">
        <f>D10/C10</f>
        <v>1.0013735651150137</v>
      </c>
      <c r="F10" s="41"/>
      <c r="G10" s="42"/>
    </row>
    <row r="11" spans="1:7" ht="15.75">
      <c r="A11" s="32" t="s">
        <v>10</v>
      </c>
      <c r="B11" s="43">
        <v>0</v>
      </c>
      <c r="C11" s="34">
        <v>0</v>
      </c>
      <c r="D11" s="34">
        <v>7809</v>
      </c>
      <c r="E11" s="35">
        <v>0</v>
      </c>
      <c r="F11" s="36"/>
      <c r="G11" s="44"/>
    </row>
    <row r="12" spans="1:7" ht="15.75">
      <c r="A12" s="45" t="s">
        <v>11</v>
      </c>
      <c r="B12" s="46">
        <f>SUM(B9:B11)</f>
        <v>239939</v>
      </c>
      <c r="C12" s="47">
        <f>SUM(C9:C11)</f>
        <v>214335</v>
      </c>
      <c r="D12" s="47">
        <f>SUM(D9:D11)</f>
        <v>225859</v>
      </c>
      <c r="E12" s="35">
        <f aca="true" t="shared" si="0" ref="E12:E19">D12/C12</f>
        <v>1.0537663004175706</v>
      </c>
      <c r="F12" s="47"/>
      <c r="G12" s="48"/>
    </row>
    <row r="13" spans="1:7" ht="15.75">
      <c r="A13" s="32" t="s">
        <v>12</v>
      </c>
      <c r="B13" s="33">
        <v>65148</v>
      </c>
      <c r="C13" s="34">
        <v>96680</v>
      </c>
      <c r="D13" s="34">
        <v>101710</v>
      </c>
      <c r="E13" s="35">
        <f t="shared" si="0"/>
        <v>1.052027306578403</v>
      </c>
      <c r="F13" s="36"/>
      <c r="G13" s="44"/>
    </row>
    <row r="14" spans="1:7" ht="15.75">
      <c r="A14" s="38" t="s">
        <v>13</v>
      </c>
      <c r="B14" s="39">
        <v>23085</v>
      </c>
      <c r="C14" s="40">
        <v>16889</v>
      </c>
      <c r="D14" s="40">
        <v>13414</v>
      </c>
      <c r="E14" s="35">
        <f t="shared" si="0"/>
        <v>0.7942447747054295</v>
      </c>
      <c r="F14" s="41"/>
      <c r="G14" s="49"/>
    </row>
    <row r="15" spans="1:7" ht="15.75">
      <c r="A15" s="38" t="s">
        <v>14</v>
      </c>
      <c r="B15" s="39">
        <v>1616</v>
      </c>
      <c r="C15" s="40">
        <v>2600</v>
      </c>
      <c r="D15" s="40">
        <v>2381</v>
      </c>
      <c r="E15" s="35">
        <f t="shared" si="0"/>
        <v>0.9157692307692308</v>
      </c>
      <c r="F15" s="41"/>
      <c r="G15" s="50"/>
    </row>
    <row r="16" spans="1:7" ht="15.75">
      <c r="A16" s="38" t="s">
        <v>15</v>
      </c>
      <c r="B16" s="39">
        <v>280445</v>
      </c>
      <c r="C16" s="40">
        <v>219296</v>
      </c>
      <c r="D16" s="40">
        <v>317347</v>
      </c>
      <c r="E16" s="35">
        <f t="shared" si="0"/>
        <v>1.447117138479498</v>
      </c>
      <c r="F16" s="41"/>
      <c r="G16" s="42"/>
    </row>
    <row r="17" spans="1:7" ht="15.75">
      <c r="A17" s="45" t="s">
        <v>16</v>
      </c>
      <c r="B17" s="46">
        <f>SUM(B13:B16)</f>
        <v>370294</v>
      </c>
      <c r="C17" s="47">
        <f>SUM(C13:C16)</f>
        <v>335465</v>
      </c>
      <c r="D17" s="47">
        <f>SUM(D13:D16)</f>
        <v>434852</v>
      </c>
      <c r="E17" s="35">
        <f t="shared" si="0"/>
        <v>1.296266376522141</v>
      </c>
      <c r="F17" s="47"/>
      <c r="G17" s="48"/>
    </row>
    <row r="18" spans="1:7" ht="15.75">
      <c r="A18" s="32" t="s">
        <v>17</v>
      </c>
      <c r="B18" s="33">
        <v>413479</v>
      </c>
      <c r="C18" s="34">
        <v>565429</v>
      </c>
      <c r="D18" s="34">
        <v>588530</v>
      </c>
      <c r="E18" s="35">
        <f t="shared" si="0"/>
        <v>1.040855704252877</v>
      </c>
      <c r="F18" s="36"/>
      <c r="G18" s="37"/>
    </row>
    <row r="19" spans="1:7" ht="15.75">
      <c r="A19" s="32" t="s">
        <v>18</v>
      </c>
      <c r="B19" s="33">
        <v>130807</v>
      </c>
      <c r="C19" s="34">
        <v>192001</v>
      </c>
      <c r="D19" s="34">
        <v>182122</v>
      </c>
      <c r="E19" s="35">
        <f t="shared" si="0"/>
        <v>0.9485471429836303</v>
      </c>
      <c r="F19" s="36"/>
      <c r="G19" s="37"/>
    </row>
    <row r="20" spans="1:7" ht="15.75">
      <c r="A20" s="32" t="s">
        <v>19</v>
      </c>
      <c r="B20" s="33">
        <v>0</v>
      </c>
      <c r="C20" s="34">
        <v>0</v>
      </c>
      <c r="D20" s="34">
        <v>0</v>
      </c>
      <c r="E20" s="35">
        <v>0</v>
      </c>
      <c r="F20" s="36"/>
      <c r="G20" s="37"/>
    </row>
    <row r="21" spans="1:7" ht="15.75">
      <c r="A21" s="32" t="s">
        <v>20</v>
      </c>
      <c r="B21" s="33">
        <v>38997</v>
      </c>
      <c r="C21" s="34">
        <v>49056</v>
      </c>
      <c r="D21" s="34">
        <v>37060</v>
      </c>
      <c r="E21" s="35">
        <f>D21/C21</f>
        <v>0.7554631441617743</v>
      </c>
      <c r="F21" s="36"/>
      <c r="G21" s="37"/>
    </row>
    <row r="22" spans="1:7" ht="15.75">
      <c r="A22" s="38" t="s">
        <v>21</v>
      </c>
      <c r="B22" s="39">
        <v>0</v>
      </c>
      <c r="C22" s="40">
        <v>0</v>
      </c>
      <c r="D22" s="40">
        <v>0</v>
      </c>
      <c r="E22" s="35">
        <v>0</v>
      </c>
      <c r="F22" s="41"/>
      <c r="G22" s="49"/>
    </row>
    <row r="23" spans="1:7" ht="15.75">
      <c r="A23" s="45" t="s">
        <v>22</v>
      </c>
      <c r="B23" s="46">
        <f>SUM(B18:B22)</f>
        <v>583283</v>
      </c>
      <c r="C23" s="47">
        <f>SUM(C18:C22)</f>
        <v>806486</v>
      </c>
      <c r="D23" s="47">
        <f>SUM(D18:D22)</f>
        <v>807712</v>
      </c>
      <c r="E23" s="35">
        <f>D23/C23</f>
        <v>1.0015201751797302</v>
      </c>
      <c r="F23" s="47"/>
      <c r="G23" s="48"/>
    </row>
    <row r="24" spans="1:7" ht="15.75">
      <c r="A24" s="32" t="s">
        <v>23</v>
      </c>
      <c r="B24" s="33">
        <v>0</v>
      </c>
      <c r="C24" s="51">
        <v>0</v>
      </c>
      <c r="D24" s="52"/>
      <c r="E24" s="35">
        <v>0</v>
      </c>
      <c r="F24" s="36"/>
      <c r="G24" s="37"/>
    </row>
    <row r="25" spans="1:7" ht="15.75">
      <c r="A25" s="38" t="s">
        <v>24</v>
      </c>
      <c r="B25" s="39">
        <v>0</v>
      </c>
      <c r="C25" s="40">
        <v>0</v>
      </c>
      <c r="D25" s="40">
        <v>8317</v>
      </c>
      <c r="E25" s="35">
        <v>0</v>
      </c>
      <c r="F25" s="41"/>
      <c r="G25" s="49"/>
    </row>
    <row r="26" spans="1:7" ht="15.75">
      <c r="A26" s="38" t="s">
        <v>25</v>
      </c>
      <c r="B26" s="39">
        <v>5275</v>
      </c>
      <c r="C26" s="40">
        <v>2650</v>
      </c>
      <c r="D26" s="40">
        <v>706</v>
      </c>
      <c r="E26" s="35">
        <f>D26/C26</f>
        <v>0.2664150943396226</v>
      </c>
      <c r="F26" s="41"/>
      <c r="G26" s="49"/>
    </row>
    <row r="27" spans="1:7" ht="15.75">
      <c r="A27" s="45" t="s">
        <v>26</v>
      </c>
      <c r="B27" s="46">
        <f>SUM(B24:B26)</f>
        <v>5275</v>
      </c>
      <c r="C27" s="53">
        <f>SUM(C24:C26)</f>
        <v>2650</v>
      </c>
      <c r="D27" s="53">
        <f>SUM(D24:D26)</f>
        <v>9023</v>
      </c>
      <c r="E27" s="35">
        <f>D27/C27</f>
        <v>3.4049056603773584</v>
      </c>
      <c r="F27" s="54"/>
      <c r="G27" s="48"/>
    </row>
    <row r="28" spans="1:7" ht="15.75">
      <c r="A28" s="32" t="s">
        <v>27</v>
      </c>
      <c r="B28" s="43">
        <v>0</v>
      </c>
      <c r="C28" s="34">
        <v>0</v>
      </c>
      <c r="D28" s="34">
        <v>0</v>
      </c>
      <c r="E28" s="35">
        <v>0</v>
      </c>
      <c r="F28" s="36"/>
      <c r="G28" s="37"/>
    </row>
    <row r="29" spans="1:7" ht="15.75">
      <c r="A29" s="38" t="s">
        <v>28</v>
      </c>
      <c r="B29" s="55">
        <v>0</v>
      </c>
      <c r="C29" s="40">
        <v>0</v>
      </c>
      <c r="D29" s="40">
        <v>0</v>
      </c>
      <c r="E29" s="35">
        <v>0</v>
      </c>
      <c r="F29" s="41"/>
      <c r="G29" s="49"/>
    </row>
    <row r="30" spans="1:7" ht="15.75">
      <c r="A30" s="38" t="s">
        <v>29</v>
      </c>
      <c r="B30" s="55">
        <v>0</v>
      </c>
      <c r="C30" s="40">
        <v>0</v>
      </c>
      <c r="D30" s="40">
        <v>0</v>
      </c>
      <c r="E30" s="35">
        <v>0</v>
      </c>
      <c r="F30" s="41"/>
      <c r="G30" s="49"/>
    </row>
    <row r="31" spans="1:7" ht="15.75">
      <c r="A31" s="38" t="s">
        <v>30</v>
      </c>
      <c r="B31" s="55">
        <v>30</v>
      </c>
      <c r="C31" s="40">
        <v>30</v>
      </c>
      <c r="D31" s="40">
        <v>478</v>
      </c>
      <c r="E31" s="35">
        <v>0</v>
      </c>
      <c r="F31" s="41"/>
      <c r="G31" s="50"/>
    </row>
    <row r="32" spans="1:7" ht="15.75">
      <c r="A32" s="38" t="s">
        <v>31</v>
      </c>
      <c r="B32" s="55">
        <v>0</v>
      </c>
      <c r="C32" s="40">
        <v>0</v>
      </c>
      <c r="D32" s="40">
        <v>0</v>
      </c>
      <c r="E32" s="35">
        <v>0</v>
      </c>
      <c r="F32" s="41"/>
      <c r="G32" s="49"/>
    </row>
    <row r="33" spans="1:7" ht="15.75">
      <c r="A33" s="38" t="s">
        <v>32</v>
      </c>
      <c r="B33" s="39">
        <v>9021</v>
      </c>
      <c r="C33" s="40">
        <v>14978</v>
      </c>
      <c r="D33" s="40">
        <v>18227</v>
      </c>
      <c r="E33" s="35">
        <f>D33/C33</f>
        <v>1.2169181466150354</v>
      </c>
      <c r="F33" s="41"/>
      <c r="G33" s="49"/>
    </row>
    <row r="34" spans="1:7" ht="15.75">
      <c r="A34" s="38" t="s">
        <v>33</v>
      </c>
      <c r="B34" s="39">
        <v>0</v>
      </c>
      <c r="C34" s="40">
        <v>0</v>
      </c>
      <c r="D34" s="40">
        <v>0</v>
      </c>
      <c r="E34" s="35">
        <v>0</v>
      </c>
      <c r="F34" s="41"/>
      <c r="G34" s="56"/>
    </row>
    <row r="35" spans="1:7" ht="15.75">
      <c r="A35" s="45" t="s">
        <v>34</v>
      </c>
      <c r="B35" s="46">
        <f>SUM(B28:B34)</f>
        <v>9051</v>
      </c>
      <c r="C35" s="47">
        <f>SUM(C28:C34)</f>
        <v>15008</v>
      </c>
      <c r="D35" s="47">
        <f>SUM(D28:D34)</f>
        <v>18705</v>
      </c>
      <c r="E35" s="35">
        <f>D35/C35</f>
        <v>1.246335287846482</v>
      </c>
      <c r="F35" s="54"/>
      <c r="G35" s="57"/>
    </row>
    <row r="36" spans="1:7" ht="15.75">
      <c r="A36" s="58" t="s">
        <v>35</v>
      </c>
      <c r="B36" s="46">
        <v>0</v>
      </c>
      <c r="C36" s="59">
        <v>0</v>
      </c>
      <c r="D36" s="59">
        <v>104029</v>
      </c>
      <c r="E36" s="35">
        <v>0</v>
      </c>
      <c r="F36" s="60"/>
      <c r="G36" s="61"/>
    </row>
    <row r="37" spans="1:7" ht="15.75">
      <c r="A37" s="32" t="s">
        <v>36</v>
      </c>
      <c r="B37" s="43"/>
      <c r="C37" s="34"/>
      <c r="D37" s="34">
        <v>10583</v>
      </c>
      <c r="E37" s="35">
        <v>0</v>
      </c>
      <c r="F37" s="36"/>
      <c r="G37" s="37"/>
    </row>
    <row r="38" spans="1:7" ht="15.75">
      <c r="A38" s="38" t="s">
        <v>37</v>
      </c>
      <c r="B38" s="55"/>
      <c r="C38" s="40"/>
      <c r="D38" s="40">
        <v>31548</v>
      </c>
      <c r="E38" s="35">
        <v>0</v>
      </c>
      <c r="F38" s="41"/>
      <c r="G38" s="49"/>
    </row>
    <row r="39" spans="1:7" ht="15.75">
      <c r="A39" s="38" t="s">
        <v>38</v>
      </c>
      <c r="B39" s="55"/>
      <c r="C39" s="40"/>
      <c r="D39" s="40"/>
      <c r="E39" s="35">
        <v>0</v>
      </c>
      <c r="F39" s="41"/>
      <c r="G39" s="49"/>
    </row>
    <row r="40" spans="1:7" ht="15.75">
      <c r="A40" s="62" t="s">
        <v>39</v>
      </c>
      <c r="B40" s="63"/>
      <c r="C40" s="64"/>
      <c r="D40" s="64"/>
      <c r="E40" s="35">
        <v>0</v>
      </c>
      <c r="F40" s="65"/>
      <c r="G40" s="66"/>
    </row>
    <row r="41" spans="1:7" ht="15.75">
      <c r="A41" s="32" t="s">
        <v>40</v>
      </c>
      <c r="B41" s="43"/>
      <c r="C41" s="34"/>
      <c r="D41" s="34"/>
      <c r="E41" s="35">
        <v>0</v>
      </c>
      <c r="F41" s="36"/>
      <c r="G41" s="37"/>
    </row>
    <row r="42" spans="1:7" ht="15.75">
      <c r="A42" s="32" t="s">
        <v>41</v>
      </c>
      <c r="B42" s="43"/>
      <c r="C42" s="34"/>
      <c r="D42" s="34">
        <v>0</v>
      </c>
      <c r="E42" s="35">
        <v>0</v>
      </c>
      <c r="F42" s="36"/>
      <c r="G42" s="37"/>
    </row>
    <row r="43" spans="1:7" ht="15.75">
      <c r="A43" s="32" t="s">
        <v>42</v>
      </c>
      <c r="B43" s="43"/>
      <c r="C43" s="34"/>
      <c r="D43" s="34">
        <v>148</v>
      </c>
      <c r="E43" s="35">
        <v>0</v>
      </c>
      <c r="F43" s="36"/>
      <c r="G43" s="37"/>
    </row>
    <row r="44" spans="1:7" ht="15.75">
      <c r="A44" s="67" t="s">
        <v>43</v>
      </c>
      <c r="B44" s="46">
        <f>SUM(B41:B43)</f>
        <v>0</v>
      </c>
      <c r="C44" s="68">
        <v>0</v>
      </c>
      <c r="D44" s="68">
        <f>SUM(D42:D43)</f>
        <v>148</v>
      </c>
      <c r="E44" s="35">
        <v>0</v>
      </c>
      <c r="F44" s="65"/>
      <c r="G44" s="66"/>
    </row>
    <row r="45" spans="1:7" ht="15.75">
      <c r="A45" s="58" t="s">
        <v>44</v>
      </c>
      <c r="B45" s="46">
        <f>SUM(B42:B44)</f>
        <v>0</v>
      </c>
      <c r="C45" s="69">
        <v>0</v>
      </c>
      <c r="D45" s="69">
        <v>0</v>
      </c>
      <c r="E45" s="35">
        <v>0</v>
      </c>
      <c r="F45" s="60"/>
      <c r="G45" s="70"/>
    </row>
    <row r="46" spans="1:7" ht="16.5" thickBot="1">
      <c r="A46" s="71" t="s">
        <v>45</v>
      </c>
      <c r="B46" s="46">
        <f>SUM(B43:B45)</f>
        <v>0</v>
      </c>
      <c r="C46" s="72">
        <v>0</v>
      </c>
      <c r="D46" s="72">
        <v>0</v>
      </c>
      <c r="E46" s="35">
        <v>0</v>
      </c>
      <c r="F46" s="36"/>
      <c r="G46" s="37"/>
    </row>
    <row r="47" spans="1:7" ht="16.5" thickBot="1">
      <c r="A47" s="73" t="s">
        <v>46</v>
      </c>
      <c r="B47" s="74">
        <f>B12+B17+B23+B27+B35+B36+B44+B45+B46</f>
        <v>1207842</v>
      </c>
      <c r="C47" s="74">
        <f>C12+C17+C23+C27+C35+C36+C44+C45+C46</f>
        <v>1373944</v>
      </c>
      <c r="D47" s="74">
        <f>D12+D17+D23+D27+D35+D36+D37+D38+D44</f>
        <v>1642459</v>
      </c>
      <c r="E47" s="35">
        <f>D47/C47</f>
        <v>1.1954337294678676</v>
      </c>
      <c r="F47" s="75"/>
      <c r="G47" s="76"/>
    </row>
    <row r="48" spans="1:7" ht="16.5" thickTop="1">
      <c r="A48" s="58" t="s">
        <v>47</v>
      </c>
      <c r="B48" s="77">
        <v>13411</v>
      </c>
      <c r="C48" s="59">
        <v>64521</v>
      </c>
      <c r="D48" s="59">
        <v>257204</v>
      </c>
      <c r="E48" s="35">
        <f>D48/C48</f>
        <v>3.9863610297422545</v>
      </c>
      <c r="F48" s="78"/>
      <c r="G48" s="79"/>
    </row>
    <row r="49" spans="1:7" ht="15.75">
      <c r="A49" s="80" t="s">
        <v>48</v>
      </c>
      <c r="B49" s="81">
        <v>1194431</v>
      </c>
      <c r="C49" s="82">
        <v>1309423</v>
      </c>
      <c r="D49" s="82">
        <v>1307530</v>
      </c>
      <c r="E49" s="35">
        <f>D49/C49</f>
        <v>0.9985543250729519</v>
      </c>
      <c r="F49" s="83"/>
      <c r="G49" s="84"/>
    </row>
    <row r="50" spans="1:7" ht="15.75">
      <c r="A50" s="80" t="s">
        <v>49</v>
      </c>
      <c r="B50" s="81">
        <v>0</v>
      </c>
      <c r="C50" s="82">
        <v>0</v>
      </c>
      <c r="D50" s="82">
        <v>124806</v>
      </c>
      <c r="E50" s="35">
        <v>0</v>
      </c>
      <c r="F50" s="83"/>
      <c r="G50" s="84"/>
    </row>
    <row r="51" spans="1:7" ht="16.5" thickBot="1">
      <c r="A51" s="85" t="s">
        <v>72</v>
      </c>
      <c r="B51" s="86">
        <v>1194431</v>
      </c>
      <c r="C51" s="87">
        <v>1309423</v>
      </c>
      <c r="D51" s="87">
        <v>1307530</v>
      </c>
      <c r="E51" s="35">
        <f>D51/C51</f>
        <v>0.9985543250729519</v>
      </c>
      <c r="F51" s="88"/>
      <c r="G51" s="89"/>
    </row>
    <row r="52" spans="1:7" ht="16.5" thickBot="1">
      <c r="A52" s="73" t="s">
        <v>73</v>
      </c>
      <c r="B52" s="90">
        <f>B48+B49+B50</f>
        <v>1207842</v>
      </c>
      <c r="C52" s="90">
        <f>C48+C49+C50</f>
        <v>1373944</v>
      </c>
      <c r="D52" s="90">
        <f>D48+D49+D50</f>
        <v>1689540</v>
      </c>
      <c r="E52" s="35">
        <f>D52/C52</f>
        <v>1.2297007738306656</v>
      </c>
      <c r="F52" s="91"/>
      <c r="G52" s="92"/>
    </row>
    <row r="53" spans="1:7" ht="17.25" thickBot="1" thickTop="1">
      <c r="A53" s="93" t="s">
        <v>50</v>
      </c>
      <c r="B53" s="94"/>
      <c r="C53" s="95"/>
      <c r="D53" s="95">
        <v>47081</v>
      </c>
      <c r="E53" s="96"/>
      <c r="F53" s="95"/>
      <c r="G53" s="97"/>
    </row>
    <row r="54" spans="1:7" ht="15.75">
      <c r="A54" s="2" t="s">
        <v>106</v>
      </c>
      <c r="B54" s="2"/>
      <c r="C54" s="2" t="s">
        <v>106</v>
      </c>
      <c r="D54" s="2"/>
      <c r="E54" s="2"/>
      <c r="F54" s="2"/>
      <c r="G54" s="2"/>
    </row>
    <row r="55" spans="1:7" ht="15.75">
      <c r="A55" s="2" t="s">
        <v>87</v>
      </c>
      <c r="B55" s="2"/>
      <c r="C55" s="2" t="s">
        <v>88</v>
      </c>
      <c r="D55" s="2"/>
      <c r="E55" s="2"/>
      <c r="F55" s="2"/>
      <c r="G55" s="2"/>
    </row>
    <row r="56" spans="1:7" ht="15.75">
      <c r="A56" s="4" t="s">
        <v>104</v>
      </c>
      <c r="B56" s="5"/>
      <c r="C56" s="4" t="s">
        <v>105</v>
      </c>
      <c r="D56" s="5"/>
      <c r="E56" s="5"/>
      <c r="F56" s="5"/>
      <c r="G56" s="5"/>
    </row>
  </sheetData>
  <sheetProtection/>
  <mergeCells count="8">
    <mergeCell ref="F1:G1"/>
    <mergeCell ref="A2:G2"/>
    <mergeCell ref="F3:G3"/>
    <mergeCell ref="A4:A8"/>
    <mergeCell ref="B4:G4"/>
    <mergeCell ref="E5:E6"/>
    <mergeCell ref="F5:G5"/>
    <mergeCell ref="F6:G6"/>
  </mergeCells>
  <printOptions/>
  <pageMargins left="0.75" right="0.75" top="1" bottom="1" header="0.4921259845" footer="0.492125984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B3" sqref="B3"/>
    </sheetView>
  </sheetViews>
  <sheetFormatPr defaultColWidth="9.00390625" defaultRowHeight="12.75"/>
  <cols>
    <col min="2" max="2" width="34.125" style="0" customWidth="1"/>
    <col min="3" max="3" width="11.75390625" style="0" customWidth="1"/>
    <col min="4" max="4" width="11.625" style="0" customWidth="1"/>
    <col min="5" max="5" width="12.00390625" style="0" customWidth="1"/>
    <col min="6" max="6" width="6.00390625" style="0" customWidth="1"/>
    <col min="7" max="7" width="7.25390625" style="0" customWidth="1"/>
    <col min="8" max="8" width="10.25390625" style="0" customWidth="1"/>
  </cols>
  <sheetData>
    <row r="1" spans="1:8" ht="15.75">
      <c r="A1" s="1"/>
      <c r="B1" s="1"/>
      <c r="C1" s="1"/>
      <c r="D1" s="7"/>
      <c r="E1" s="1"/>
      <c r="F1" s="8"/>
      <c r="G1" s="9"/>
      <c r="H1" s="9"/>
    </row>
    <row r="2" spans="1:8" ht="15.75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5.75">
      <c r="A3" s="16"/>
      <c r="B3" s="16"/>
      <c r="C3" s="16"/>
      <c r="D3" s="16"/>
      <c r="E3" s="16"/>
      <c r="F3" s="16"/>
      <c r="G3" s="16"/>
      <c r="H3" s="16"/>
    </row>
    <row r="4" spans="1:8" ht="15.75">
      <c r="A4" s="1"/>
      <c r="B4" s="1"/>
      <c r="C4" s="1"/>
      <c r="D4" s="7"/>
      <c r="E4" s="13"/>
      <c r="F4" s="14"/>
      <c r="G4" s="251" t="s">
        <v>79</v>
      </c>
      <c r="H4" s="251"/>
    </row>
    <row r="5" spans="1:8" ht="15.75">
      <c r="A5" s="1"/>
      <c r="B5" s="1"/>
      <c r="C5" s="1"/>
      <c r="D5" s="7"/>
      <c r="E5" s="13"/>
      <c r="F5" s="14"/>
      <c r="G5" s="15"/>
      <c r="H5" s="15"/>
    </row>
    <row r="6" spans="1:8" ht="16.5" thickBot="1">
      <c r="A6" s="1"/>
      <c r="B6" s="1"/>
      <c r="C6" s="1"/>
      <c r="D6" s="7"/>
      <c r="E6" s="1"/>
      <c r="F6" s="8"/>
      <c r="G6" s="1"/>
      <c r="H6" s="1" t="s">
        <v>83</v>
      </c>
    </row>
    <row r="7" spans="1:8" ht="16.5" thickBot="1">
      <c r="A7" s="241" t="s">
        <v>5</v>
      </c>
      <c r="B7" s="242"/>
      <c r="C7" s="225" t="s">
        <v>86</v>
      </c>
      <c r="D7" s="226"/>
      <c r="E7" s="226"/>
      <c r="F7" s="226"/>
      <c r="G7" s="226"/>
      <c r="H7" s="227"/>
    </row>
    <row r="8" spans="1:8" ht="12.75">
      <c r="A8" s="243"/>
      <c r="B8" s="244"/>
      <c r="C8" s="169" t="s">
        <v>78</v>
      </c>
      <c r="D8" s="170" t="s">
        <v>4</v>
      </c>
      <c r="E8" s="171" t="s">
        <v>74</v>
      </c>
      <c r="F8" s="172" t="s">
        <v>51</v>
      </c>
      <c r="G8" s="247" t="s">
        <v>81</v>
      </c>
      <c r="H8" s="248"/>
    </row>
    <row r="9" spans="1:8" ht="12.75">
      <c r="A9" s="243"/>
      <c r="B9" s="244"/>
      <c r="C9" s="173" t="s">
        <v>3</v>
      </c>
      <c r="D9" s="170" t="s">
        <v>3</v>
      </c>
      <c r="E9" s="174" t="s">
        <v>1</v>
      </c>
      <c r="F9" s="172"/>
      <c r="G9" s="249" t="s">
        <v>82</v>
      </c>
      <c r="H9" s="250"/>
    </row>
    <row r="10" spans="1:8" ht="13.5" thickBot="1">
      <c r="A10" s="245"/>
      <c r="B10" s="246"/>
      <c r="C10" s="175" t="s">
        <v>85</v>
      </c>
      <c r="D10" s="176" t="s">
        <v>100</v>
      </c>
      <c r="E10" s="177" t="s">
        <v>100</v>
      </c>
      <c r="F10" s="178" t="s">
        <v>80</v>
      </c>
      <c r="G10" s="179">
        <v>40178</v>
      </c>
      <c r="H10" s="180">
        <v>40543</v>
      </c>
    </row>
    <row r="11" spans="1:8" ht="16.5" thickBot="1">
      <c r="A11" s="98"/>
      <c r="B11" s="99"/>
      <c r="C11" s="100">
        <v>1</v>
      </c>
      <c r="D11" s="101">
        <v>2</v>
      </c>
      <c r="E11" s="102">
        <v>3</v>
      </c>
      <c r="F11" s="185">
        <v>4</v>
      </c>
      <c r="G11" s="102">
        <v>5</v>
      </c>
      <c r="H11" s="103">
        <v>6</v>
      </c>
    </row>
    <row r="12" spans="1:8" ht="15.75">
      <c r="A12" s="104">
        <v>602</v>
      </c>
      <c r="B12" s="105" t="s">
        <v>52</v>
      </c>
      <c r="C12" s="106">
        <v>2709681</v>
      </c>
      <c r="D12" s="107">
        <v>2042030</v>
      </c>
      <c r="E12" s="186">
        <v>2283203</v>
      </c>
      <c r="F12" s="138">
        <f>E12/D12</f>
        <v>1.1181045332340858</v>
      </c>
      <c r="G12" s="199">
        <v>25892</v>
      </c>
      <c r="H12" s="200">
        <v>26421</v>
      </c>
    </row>
    <row r="13" spans="1:8" ht="15.75">
      <c r="A13" s="110" t="s">
        <v>2</v>
      </c>
      <c r="B13" s="111"/>
      <c r="C13" s="112"/>
      <c r="D13" s="113"/>
      <c r="E13" s="114"/>
      <c r="F13" s="138"/>
      <c r="G13" s="193"/>
      <c r="H13" s="115"/>
    </row>
    <row r="14" spans="1:8" ht="15.75">
      <c r="A14" s="116"/>
      <c r="B14" s="117" t="s">
        <v>91</v>
      </c>
      <c r="C14" s="112">
        <v>2453662</v>
      </c>
      <c r="D14" s="113">
        <v>1786011</v>
      </c>
      <c r="E14" s="114">
        <v>1896835</v>
      </c>
      <c r="F14" s="138">
        <f>E14/D14</f>
        <v>1.0620511295843083</v>
      </c>
      <c r="G14" s="193"/>
      <c r="H14" s="115"/>
    </row>
    <row r="15" spans="1:8" ht="15.75">
      <c r="A15" s="116"/>
      <c r="B15" s="117" t="s">
        <v>92</v>
      </c>
      <c r="C15" s="39">
        <v>35423</v>
      </c>
      <c r="D15" s="113">
        <v>35423</v>
      </c>
      <c r="E15" s="114">
        <v>50289</v>
      </c>
      <c r="F15" s="138">
        <f>E15/D15</f>
        <v>1.4196708353329757</v>
      </c>
      <c r="G15" s="193"/>
      <c r="H15" s="115"/>
    </row>
    <row r="16" spans="1:8" ht="15.75">
      <c r="A16" s="116"/>
      <c r="B16" s="117" t="s">
        <v>93</v>
      </c>
      <c r="C16" s="112">
        <v>216612</v>
      </c>
      <c r="D16" s="113">
        <v>216612</v>
      </c>
      <c r="E16" s="114">
        <v>211316</v>
      </c>
      <c r="F16" s="138">
        <f>E16/D16</f>
        <v>0.975550754344173</v>
      </c>
      <c r="G16" s="193"/>
      <c r="H16" s="115"/>
    </row>
    <row r="17" spans="1:8" ht="15.75">
      <c r="A17" s="116"/>
      <c r="B17" s="117" t="s">
        <v>94</v>
      </c>
      <c r="C17" s="112">
        <v>3984</v>
      </c>
      <c r="D17" s="113">
        <v>3984</v>
      </c>
      <c r="E17" s="114">
        <v>4484</v>
      </c>
      <c r="F17" s="138">
        <f>E17/D17</f>
        <v>1.1255020080321285</v>
      </c>
      <c r="G17" s="193"/>
      <c r="H17" s="115"/>
    </row>
    <row r="18" spans="1:8" ht="15.75">
      <c r="A18" s="116"/>
      <c r="B18" s="117" t="s">
        <v>95</v>
      </c>
      <c r="C18" s="112"/>
      <c r="D18" s="113"/>
      <c r="E18" s="114">
        <v>6311</v>
      </c>
      <c r="F18" s="138">
        <v>0</v>
      </c>
      <c r="G18" s="193"/>
      <c r="H18" s="115"/>
    </row>
    <row r="19" spans="1:8" ht="15.75">
      <c r="A19" s="116"/>
      <c r="B19" s="117" t="s">
        <v>96</v>
      </c>
      <c r="C19" s="112"/>
      <c r="D19" s="113"/>
      <c r="E19" s="114">
        <v>9569</v>
      </c>
      <c r="F19" s="138">
        <v>0</v>
      </c>
      <c r="G19" s="193"/>
      <c r="H19" s="115"/>
    </row>
    <row r="20" spans="1:8" ht="15.75">
      <c r="A20" s="116"/>
      <c r="B20" s="117" t="s">
        <v>97</v>
      </c>
      <c r="C20" s="112"/>
      <c r="D20" s="113"/>
      <c r="E20" s="114">
        <v>25746</v>
      </c>
      <c r="F20" s="138">
        <v>0</v>
      </c>
      <c r="G20" s="193"/>
      <c r="H20" s="115"/>
    </row>
    <row r="21" spans="1:8" ht="15.75">
      <c r="A21" s="116"/>
      <c r="B21" s="117" t="s">
        <v>109</v>
      </c>
      <c r="C21" s="112"/>
      <c r="D21" s="113"/>
      <c r="E21" s="114">
        <v>78653</v>
      </c>
      <c r="F21" s="138">
        <v>0</v>
      </c>
      <c r="G21" s="193">
        <v>25892</v>
      </c>
      <c r="H21" s="115">
        <v>26421</v>
      </c>
    </row>
    <row r="22" spans="1:8" ht="15.75">
      <c r="A22" s="118"/>
      <c r="B22" s="119" t="s">
        <v>71</v>
      </c>
      <c r="C22" s="112"/>
      <c r="D22" s="113"/>
      <c r="E22" s="114"/>
      <c r="F22" s="138"/>
      <c r="G22" s="193"/>
      <c r="H22" s="115"/>
    </row>
    <row r="23" spans="1:8" ht="15.75">
      <c r="A23" s="116"/>
      <c r="B23" s="117" t="s">
        <v>71</v>
      </c>
      <c r="C23" s="112"/>
      <c r="D23" s="113"/>
      <c r="E23" s="114"/>
      <c r="F23" s="138"/>
      <c r="G23" s="193"/>
      <c r="H23" s="115"/>
    </row>
    <row r="24" spans="1:8" ht="15.75">
      <c r="A24" s="120"/>
      <c r="B24" s="121" t="s">
        <v>71</v>
      </c>
      <c r="C24" s="122"/>
      <c r="D24" s="123"/>
      <c r="E24" s="124"/>
      <c r="F24" s="138"/>
      <c r="G24" s="194"/>
      <c r="H24" s="125"/>
    </row>
    <row r="25" spans="1:8" ht="15.75">
      <c r="A25" s="126">
        <v>604</v>
      </c>
      <c r="B25" s="127" t="s">
        <v>56</v>
      </c>
      <c r="C25" s="128"/>
      <c r="D25" s="129"/>
      <c r="E25" s="187">
        <v>114751</v>
      </c>
      <c r="F25" s="138">
        <v>0</v>
      </c>
      <c r="G25" s="195"/>
      <c r="H25" s="131"/>
    </row>
    <row r="26" spans="1:8" ht="15.75">
      <c r="A26" s="132"/>
      <c r="B26" s="133" t="s">
        <v>53</v>
      </c>
      <c r="C26" s="122"/>
      <c r="D26" s="123"/>
      <c r="E26" s="124"/>
      <c r="F26" s="138"/>
      <c r="G26" s="194"/>
      <c r="H26" s="125"/>
    </row>
    <row r="27" spans="1:8" ht="15.75">
      <c r="A27" s="134">
        <v>621</v>
      </c>
      <c r="B27" s="135" t="s">
        <v>54</v>
      </c>
      <c r="C27" s="136"/>
      <c r="D27" s="137"/>
      <c r="E27" s="188">
        <v>16050</v>
      </c>
      <c r="F27" s="138">
        <v>0</v>
      </c>
      <c r="G27" s="141"/>
      <c r="H27" s="140"/>
    </row>
    <row r="28" spans="1:8" ht="15.75">
      <c r="A28" s="134">
        <v>622</v>
      </c>
      <c r="B28" s="135" t="s">
        <v>57</v>
      </c>
      <c r="C28" s="136"/>
      <c r="D28" s="137"/>
      <c r="E28" s="188"/>
      <c r="F28" s="138"/>
      <c r="G28" s="141"/>
      <c r="H28" s="140"/>
    </row>
    <row r="29" spans="1:8" ht="15.75">
      <c r="A29" s="134">
        <v>624</v>
      </c>
      <c r="B29" s="135" t="s">
        <v>58</v>
      </c>
      <c r="C29" s="136"/>
      <c r="D29" s="137"/>
      <c r="E29" s="188"/>
      <c r="F29" s="138"/>
      <c r="G29" s="141"/>
      <c r="H29" s="140"/>
    </row>
    <row r="30" spans="1:8" ht="15.75">
      <c r="A30" s="134">
        <v>641</v>
      </c>
      <c r="B30" s="135" t="s">
        <v>59</v>
      </c>
      <c r="C30" s="136">
        <v>7634</v>
      </c>
      <c r="D30" s="137">
        <v>7634</v>
      </c>
      <c r="E30" s="188">
        <v>500</v>
      </c>
      <c r="F30" s="138">
        <f>E30/D30</f>
        <v>0.06549646319098769</v>
      </c>
      <c r="G30" s="141"/>
      <c r="H30" s="140"/>
    </row>
    <row r="31" spans="1:8" ht="15.75">
      <c r="A31" s="134">
        <v>642</v>
      </c>
      <c r="B31" s="135" t="s">
        <v>60</v>
      </c>
      <c r="C31" s="136"/>
      <c r="D31" s="137"/>
      <c r="E31" s="188"/>
      <c r="F31" s="138"/>
      <c r="G31" s="141"/>
      <c r="H31" s="140"/>
    </row>
    <row r="32" spans="1:8" ht="15.75">
      <c r="A32" s="134">
        <v>646</v>
      </c>
      <c r="B32" s="135" t="s">
        <v>61</v>
      </c>
      <c r="C32" s="136"/>
      <c r="D32" s="137"/>
      <c r="E32" s="188"/>
      <c r="F32" s="138"/>
      <c r="G32" s="141"/>
      <c r="H32" s="140"/>
    </row>
    <row r="33" spans="1:8" ht="15.75">
      <c r="A33" s="126">
        <v>648</v>
      </c>
      <c r="B33" s="135" t="s">
        <v>62</v>
      </c>
      <c r="C33" s="136"/>
      <c r="D33" s="137"/>
      <c r="E33" s="188">
        <v>86717</v>
      </c>
      <c r="F33" s="138">
        <v>0</v>
      </c>
      <c r="G33" s="201">
        <v>3805</v>
      </c>
      <c r="H33" s="182">
        <v>4230</v>
      </c>
    </row>
    <row r="34" spans="1:8" ht="15.75">
      <c r="A34" s="134">
        <v>652</v>
      </c>
      <c r="B34" s="135" t="s">
        <v>63</v>
      </c>
      <c r="C34" s="136"/>
      <c r="D34" s="137"/>
      <c r="E34" s="189">
        <v>222433</v>
      </c>
      <c r="F34" s="138">
        <v>0</v>
      </c>
      <c r="G34" s="141"/>
      <c r="H34" s="140"/>
    </row>
    <row r="35" spans="1:8" ht="15.75">
      <c r="A35" s="126">
        <v>662</v>
      </c>
      <c r="B35" s="10" t="s">
        <v>64</v>
      </c>
      <c r="C35" s="143"/>
      <c r="D35" s="144"/>
      <c r="E35" s="190"/>
      <c r="F35" s="138"/>
      <c r="G35" s="196"/>
      <c r="H35" s="146"/>
    </row>
    <row r="36" spans="1:8" ht="15.75">
      <c r="A36" s="126">
        <v>663</v>
      </c>
      <c r="B36" s="127" t="s">
        <v>55</v>
      </c>
      <c r="C36" s="136"/>
      <c r="D36" s="137"/>
      <c r="E36" s="188"/>
      <c r="F36" s="138"/>
      <c r="G36" s="141"/>
      <c r="H36" s="140"/>
    </row>
    <row r="37" spans="1:8" ht="15.75">
      <c r="A37" s="147">
        <v>687</v>
      </c>
      <c r="B37" s="148" t="s">
        <v>67</v>
      </c>
      <c r="C37" s="149"/>
      <c r="D37" s="137"/>
      <c r="E37" s="188">
        <v>205613</v>
      </c>
      <c r="F37" s="138">
        <v>0</v>
      </c>
      <c r="G37" s="141"/>
      <c r="H37" s="140"/>
    </row>
    <row r="38" spans="1:8" ht="15.75">
      <c r="A38" s="134">
        <v>688</v>
      </c>
      <c r="B38" s="135" t="s">
        <v>68</v>
      </c>
      <c r="C38" s="150"/>
      <c r="D38" s="137"/>
      <c r="E38" s="188">
        <v>117069</v>
      </c>
      <c r="F38" s="138">
        <v>0</v>
      </c>
      <c r="G38" s="141"/>
      <c r="H38" s="140"/>
    </row>
    <row r="39" spans="1:8" ht="16.5" thickBot="1">
      <c r="A39" s="151"/>
      <c r="B39" s="152"/>
      <c r="C39" s="153"/>
      <c r="D39" s="154"/>
      <c r="E39" s="155"/>
      <c r="F39" s="138"/>
      <c r="G39" s="197"/>
      <c r="H39" s="156"/>
    </row>
    <row r="40" spans="1:8" ht="16.5" thickBot="1">
      <c r="A40" s="157" t="s">
        <v>69</v>
      </c>
      <c r="B40" s="158"/>
      <c r="C40" s="160">
        <f>C12+C25+C27+C30+C33+C34+C37+C38</f>
        <v>2717315</v>
      </c>
      <c r="D40" s="160">
        <f>D12+D25+D27+D30+D33+D34+D37+D38</f>
        <v>2049664</v>
      </c>
      <c r="E40" s="191">
        <f>E12+E25+E27+E30+E33+E34+E37+E38</f>
        <v>3046336</v>
      </c>
      <c r="F40" s="138">
        <f>E40/D40</f>
        <v>1.4862611628052207</v>
      </c>
      <c r="G40" s="202">
        <v>29697</v>
      </c>
      <c r="H40" s="184">
        <v>30651</v>
      </c>
    </row>
    <row r="41" spans="1:8" ht="15.75">
      <c r="A41" s="162">
        <v>681</v>
      </c>
      <c r="B41" s="6" t="s">
        <v>65</v>
      </c>
      <c r="C41" s="122">
        <v>5607919</v>
      </c>
      <c r="D41" s="123">
        <v>7838859</v>
      </c>
      <c r="E41" s="124">
        <v>7838859</v>
      </c>
      <c r="F41" s="138">
        <f>E41/D41</f>
        <v>1</v>
      </c>
      <c r="G41" s="198"/>
      <c r="H41" s="164"/>
    </row>
    <row r="42" spans="1:8" ht="16.5" thickBot="1">
      <c r="A42" s="147">
        <v>682</v>
      </c>
      <c r="B42" s="148" t="s">
        <v>66</v>
      </c>
      <c r="C42" s="136">
        <v>2674435</v>
      </c>
      <c r="D42" s="137">
        <v>1363151</v>
      </c>
      <c r="E42" s="188">
        <v>1363151</v>
      </c>
      <c r="F42" s="138">
        <f>E42/D42</f>
        <v>1</v>
      </c>
      <c r="G42" s="141"/>
      <c r="H42" s="140"/>
    </row>
    <row r="43" spans="1:8" ht="17.25" thickBot="1" thickTop="1">
      <c r="A43" s="165" t="s">
        <v>70</v>
      </c>
      <c r="B43" s="166"/>
      <c r="C43" s="167">
        <f>C40+C41+C42</f>
        <v>10999669</v>
      </c>
      <c r="D43" s="167">
        <f>D40+D41+D42</f>
        <v>11251674</v>
      </c>
      <c r="E43" s="192">
        <f>E40+E41+E42</f>
        <v>12248346</v>
      </c>
      <c r="F43" s="138">
        <f>E43/D43</f>
        <v>1.088579885979633</v>
      </c>
      <c r="G43" s="203">
        <v>29697</v>
      </c>
      <c r="H43" s="204">
        <v>30651</v>
      </c>
    </row>
    <row r="44" spans="2:6" ht="12.75">
      <c r="B44" s="11"/>
      <c r="D44" s="12"/>
      <c r="F44" s="11"/>
    </row>
    <row r="45" spans="1:8" ht="15.75">
      <c r="A45" s="2" t="s">
        <v>103</v>
      </c>
      <c r="B45" s="2"/>
      <c r="C45" s="2" t="s">
        <v>103</v>
      </c>
      <c r="D45" s="2"/>
      <c r="E45" s="2"/>
      <c r="F45" s="2"/>
      <c r="G45" s="2"/>
      <c r="H45" s="1"/>
    </row>
    <row r="46" spans="1:8" ht="15.75">
      <c r="A46" s="2" t="s">
        <v>87</v>
      </c>
      <c r="B46" s="2"/>
      <c r="C46" s="2" t="s">
        <v>88</v>
      </c>
      <c r="D46" s="2"/>
      <c r="E46" s="2"/>
      <c r="F46" s="2"/>
      <c r="G46" s="2"/>
      <c r="H46" s="1"/>
    </row>
    <row r="47" spans="1:8" ht="15.75">
      <c r="A47" s="4" t="s">
        <v>104</v>
      </c>
      <c r="B47" s="5"/>
      <c r="C47" s="4" t="s">
        <v>105</v>
      </c>
      <c r="D47" s="5"/>
      <c r="E47" s="5"/>
      <c r="F47" s="5"/>
      <c r="G47" s="5"/>
      <c r="H47" s="1"/>
    </row>
  </sheetData>
  <sheetProtection/>
  <mergeCells count="6">
    <mergeCell ref="A2:H2"/>
    <mergeCell ref="C7:H7"/>
    <mergeCell ref="A7:B10"/>
    <mergeCell ref="G8:H8"/>
    <mergeCell ref="G9:H9"/>
    <mergeCell ref="G4:H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J9" sqref="J9"/>
    </sheetView>
  </sheetViews>
  <sheetFormatPr defaultColWidth="9.00390625" defaultRowHeight="12.75"/>
  <cols>
    <col min="2" max="2" width="34.125" style="0" customWidth="1"/>
    <col min="3" max="3" width="10.25390625" style="0" customWidth="1"/>
    <col min="4" max="4" width="10.125" style="0" customWidth="1"/>
    <col min="5" max="5" width="11.125" style="0" customWidth="1"/>
    <col min="6" max="6" width="6.00390625" style="0" customWidth="1"/>
    <col min="7" max="7" width="7.25390625" style="0" customWidth="1"/>
    <col min="8" max="8" width="10.25390625" style="0" customWidth="1"/>
  </cols>
  <sheetData>
    <row r="1" spans="1:8" ht="15.75">
      <c r="A1" s="1"/>
      <c r="B1" s="1"/>
      <c r="C1" s="1"/>
      <c r="D1" s="7"/>
      <c r="E1" s="1"/>
      <c r="F1" s="8"/>
      <c r="G1" s="9"/>
      <c r="H1" s="9"/>
    </row>
    <row r="2" spans="1:8" ht="15.75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5.75">
      <c r="A3" s="16"/>
      <c r="B3" s="16"/>
      <c r="C3" s="16"/>
      <c r="D3" s="16"/>
      <c r="E3" s="16"/>
      <c r="F3" s="16"/>
      <c r="G3" s="16"/>
      <c r="H3" s="16"/>
    </row>
    <row r="4" spans="1:8" ht="15.75">
      <c r="A4" s="1"/>
      <c r="B4" s="1"/>
      <c r="C4" s="1"/>
      <c r="D4" s="7"/>
      <c r="E4" s="13"/>
      <c r="F4" s="14"/>
      <c r="G4" s="251" t="s">
        <v>79</v>
      </c>
      <c r="H4" s="251"/>
    </row>
    <row r="5" spans="1:8" ht="15.75">
      <c r="A5" s="1"/>
      <c r="B5" s="1"/>
      <c r="C5" s="1"/>
      <c r="D5" s="7"/>
      <c r="E5" s="13"/>
      <c r="F5" s="14"/>
      <c r="G5" s="15"/>
      <c r="H5" s="15"/>
    </row>
    <row r="6" spans="1:8" ht="16.5" thickBot="1">
      <c r="A6" s="1"/>
      <c r="B6" s="1"/>
      <c r="C6" s="1"/>
      <c r="D6" s="7"/>
      <c r="E6" s="1"/>
      <c r="F6" s="8"/>
      <c r="G6" s="1"/>
      <c r="H6" s="1" t="s">
        <v>83</v>
      </c>
    </row>
    <row r="7" spans="1:8" ht="15" thickBot="1">
      <c r="A7" s="241" t="s">
        <v>5</v>
      </c>
      <c r="B7" s="242"/>
      <c r="C7" s="234" t="s">
        <v>90</v>
      </c>
      <c r="D7" s="235"/>
      <c r="E7" s="235"/>
      <c r="F7" s="235"/>
      <c r="G7" s="235"/>
      <c r="H7" s="236"/>
    </row>
    <row r="8" spans="1:8" ht="12.75">
      <c r="A8" s="243"/>
      <c r="B8" s="244"/>
      <c r="C8" s="169" t="s">
        <v>78</v>
      </c>
      <c r="D8" s="170" t="s">
        <v>4</v>
      </c>
      <c r="E8" s="171" t="s">
        <v>74</v>
      </c>
      <c r="F8" s="172" t="s">
        <v>51</v>
      </c>
      <c r="G8" s="247" t="s">
        <v>81</v>
      </c>
      <c r="H8" s="248"/>
    </row>
    <row r="9" spans="1:8" ht="12.75">
      <c r="A9" s="243"/>
      <c r="B9" s="244"/>
      <c r="C9" s="173" t="s">
        <v>3</v>
      </c>
      <c r="D9" s="170" t="s">
        <v>3</v>
      </c>
      <c r="E9" s="174" t="s">
        <v>1</v>
      </c>
      <c r="F9" s="172"/>
      <c r="G9" s="249" t="s">
        <v>82</v>
      </c>
      <c r="H9" s="250"/>
    </row>
    <row r="10" spans="1:8" ht="13.5" thickBot="1">
      <c r="A10" s="245"/>
      <c r="B10" s="246"/>
      <c r="C10" s="175" t="s">
        <v>85</v>
      </c>
      <c r="D10" s="176" t="s">
        <v>100</v>
      </c>
      <c r="E10" s="177" t="s">
        <v>100</v>
      </c>
      <c r="F10" s="178" t="s">
        <v>80</v>
      </c>
      <c r="G10" s="179">
        <v>40178</v>
      </c>
      <c r="H10" s="180">
        <v>40543</v>
      </c>
    </row>
    <row r="11" spans="1:8" ht="16.5" thickBot="1">
      <c r="A11" s="98"/>
      <c r="B11" s="99"/>
      <c r="C11" s="206">
        <v>1</v>
      </c>
      <c r="D11" s="207">
        <v>2</v>
      </c>
      <c r="E11" s="208">
        <v>3</v>
      </c>
      <c r="F11" s="185">
        <v>4</v>
      </c>
      <c r="G11" s="208">
        <v>5</v>
      </c>
      <c r="H11" s="209">
        <v>6</v>
      </c>
    </row>
    <row r="12" spans="1:8" ht="15.75">
      <c r="A12" s="104">
        <v>602</v>
      </c>
      <c r="B12" s="105" t="s">
        <v>52</v>
      </c>
      <c r="C12" s="106">
        <v>2698754</v>
      </c>
      <c r="D12" s="107">
        <v>1981193</v>
      </c>
      <c r="E12" s="108">
        <v>2169459</v>
      </c>
      <c r="F12" s="214">
        <f>E12/D12</f>
        <v>1.0950265824682401</v>
      </c>
      <c r="G12" s="205">
        <v>25892</v>
      </c>
      <c r="H12" s="200">
        <v>26421</v>
      </c>
    </row>
    <row r="13" spans="1:8" ht="15.75">
      <c r="A13" s="110" t="s">
        <v>2</v>
      </c>
      <c r="B13" s="111"/>
      <c r="C13" s="112"/>
      <c r="D13" s="113"/>
      <c r="E13" s="113"/>
      <c r="F13" s="138"/>
      <c r="G13" s="114"/>
      <c r="H13" s="115"/>
    </row>
    <row r="14" spans="1:8" ht="15.75">
      <c r="A14" s="116"/>
      <c r="B14" s="117" t="s">
        <v>91</v>
      </c>
      <c r="C14" s="112">
        <v>2442735</v>
      </c>
      <c r="D14" s="113">
        <v>1725174</v>
      </c>
      <c r="E14" s="113">
        <v>1785487</v>
      </c>
      <c r="F14" s="138">
        <f>E14/D14</f>
        <v>1.0349605315174006</v>
      </c>
      <c r="G14" s="114"/>
      <c r="H14" s="115"/>
    </row>
    <row r="15" spans="1:8" ht="15.75">
      <c r="A15" s="116"/>
      <c r="B15" s="117" t="s">
        <v>92</v>
      </c>
      <c r="C15" s="39">
        <v>35423</v>
      </c>
      <c r="D15" s="113">
        <v>35423</v>
      </c>
      <c r="E15" s="113">
        <v>49836</v>
      </c>
      <c r="F15" s="138">
        <f>E15/D15</f>
        <v>1.4068825339468707</v>
      </c>
      <c r="G15" s="114"/>
      <c r="H15" s="115"/>
    </row>
    <row r="16" spans="1:8" ht="15.75">
      <c r="A16" s="116"/>
      <c r="B16" s="117" t="s">
        <v>93</v>
      </c>
      <c r="C16" s="112">
        <v>216612</v>
      </c>
      <c r="D16" s="113">
        <v>216612</v>
      </c>
      <c r="E16" s="113">
        <v>209373</v>
      </c>
      <c r="F16" s="138">
        <f>E16/D16</f>
        <v>0.9665807988477093</v>
      </c>
      <c r="G16" s="114"/>
      <c r="H16" s="115"/>
    </row>
    <row r="17" spans="1:8" ht="15.75">
      <c r="A17" s="116"/>
      <c r="B17" s="117" t="s">
        <v>94</v>
      </c>
      <c r="C17" s="112">
        <v>3984</v>
      </c>
      <c r="D17" s="113">
        <v>3984</v>
      </c>
      <c r="E17" s="113">
        <v>4484</v>
      </c>
      <c r="F17" s="138">
        <f>E17/D17</f>
        <v>1.1255020080321285</v>
      </c>
      <c r="G17" s="114"/>
      <c r="H17" s="115"/>
    </row>
    <row r="18" spans="1:8" ht="15.75">
      <c r="A18" s="116"/>
      <c r="B18" s="117" t="s">
        <v>95</v>
      </c>
      <c r="C18" s="112"/>
      <c r="D18" s="113"/>
      <c r="E18" s="113">
        <v>6311</v>
      </c>
      <c r="F18" s="138">
        <v>0</v>
      </c>
      <c r="G18" s="114"/>
      <c r="H18" s="115"/>
    </row>
    <row r="19" spans="1:8" ht="15.75">
      <c r="A19" s="116"/>
      <c r="B19" s="117" t="s">
        <v>96</v>
      </c>
      <c r="C19" s="112"/>
      <c r="D19" s="113"/>
      <c r="E19" s="113">
        <v>9569</v>
      </c>
      <c r="F19" s="138">
        <v>0</v>
      </c>
      <c r="G19" s="114"/>
      <c r="H19" s="115"/>
    </row>
    <row r="20" spans="1:8" ht="15.75">
      <c r="A20" s="116"/>
      <c r="B20" s="117" t="s">
        <v>97</v>
      </c>
      <c r="C20" s="112"/>
      <c r="D20" s="113"/>
      <c r="E20" s="113">
        <v>25746</v>
      </c>
      <c r="F20" s="138">
        <v>0</v>
      </c>
      <c r="G20" s="114"/>
      <c r="H20" s="115"/>
    </row>
    <row r="21" spans="1:8" ht="15.75">
      <c r="A21" s="116"/>
      <c r="B21" s="117" t="s">
        <v>108</v>
      </c>
      <c r="C21" s="112"/>
      <c r="D21" s="113"/>
      <c r="E21" s="113">
        <v>78653</v>
      </c>
      <c r="F21" s="138">
        <v>0</v>
      </c>
      <c r="G21" s="114">
        <v>25892</v>
      </c>
      <c r="H21" s="115">
        <v>26421</v>
      </c>
    </row>
    <row r="22" spans="1:8" ht="15.75">
      <c r="A22" s="118"/>
      <c r="B22" s="119" t="s">
        <v>71</v>
      </c>
      <c r="C22" s="112"/>
      <c r="D22" s="113"/>
      <c r="E22" s="113"/>
      <c r="F22" s="138"/>
      <c r="G22" s="114"/>
      <c r="H22" s="115"/>
    </row>
    <row r="23" spans="1:8" ht="15.75">
      <c r="A23" s="116"/>
      <c r="B23" s="117" t="s">
        <v>71</v>
      </c>
      <c r="C23" s="112"/>
      <c r="D23" s="113"/>
      <c r="E23" s="113"/>
      <c r="F23" s="138"/>
      <c r="G23" s="114"/>
      <c r="H23" s="115"/>
    </row>
    <row r="24" spans="1:8" ht="15.75">
      <c r="A24" s="120"/>
      <c r="B24" s="121" t="s">
        <v>71</v>
      </c>
      <c r="C24" s="122"/>
      <c r="D24" s="123"/>
      <c r="E24" s="123"/>
      <c r="F24" s="138"/>
      <c r="G24" s="124"/>
      <c r="H24" s="125"/>
    </row>
    <row r="25" spans="1:8" ht="15.75">
      <c r="A25" s="126">
        <v>604</v>
      </c>
      <c r="B25" s="127" t="s">
        <v>56</v>
      </c>
      <c r="C25" s="128">
        <v>5150</v>
      </c>
      <c r="D25" s="129">
        <v>3950</v>
      </c>
      <c r="E25" s="129">
        <v>105540</v>
      </c>
      <c r="F25" s="138">
        <f>E25/D25</f>
        <v>26.718987341772152</v>
      </c>
      <c r="G25" s="130"/>
      <c r="H25" s="131"/>
    </row>
    <row r="26" spans="1:8" ht="15.75">
      <c r="A26" s="132"/>
      <c r="B26" s="133" t="s">
        <v>53</v>
      </c>
      <c r="C26" s="122"/>
      <c r="D26" s="123"/>
      <c r="E26" s="123"/>
      <c r="F26" s="138"/>
      <c r="G26" s="124"/>
      <c r="H26" s="125"/>
    </row>
    <row r="27" spans="1:8" ht="15.75">
      <c r="A27" s="134">
        <v>621</v>
      </c>
      <c r="B27" s="135" t="s">
        <v>54</v>
      </c>
      <c r="C27" s="136"/>
      <c r="D27" s="137"/>
      <c r="E27" s="137">
        <v>8458</v>
      </c>
      <c r="F27" s="138">
        <v>0</v>
      </c>
      <c r="G27" s="139"/>
      <c r="H27" s="140"/>
    </row>
    <row r="28" spans="1:8" ht="15.75">
      <c r="A28" s="134">
        <v>622</v>
      </c>
      <c r="B28" s="135" t="s">
        <v>57</v>
      </c>
      <c r="C28" s="136"/>
      <c r="D28" s="137"/>
      <c r="E28" s="137"/>
      <c r="F28" s="138"/>
      <c r="G28" s="141"/>
      <c r="H28" s="140"/>
    </row>
    <row r="29" spans="1:8" ht="15.75">
      <c r="A29" s="134">
        <v>624</v>
      </c>
      <c r="B29" s="135" t="s">
        <v>58</v>
      </c>
      <c r="C29" s="136"/>
      <c r="D29" s="137"/>
      <c r="E29" s="137"/>
      <c r="F29" s="138"/>
      <c r="G29" s="141"/>
      <c r="H29" s="140"/>
    </row>
    <row r="30" spans="1:8" ht="15.75">
      <c r="A30" s="134">
        <v>641</v>
      </c>
      <c r="B30" s="135" t="s">
        <v>59</v>
      </c>
      <c r="C30" s="136"/>
      <c r="D30" s="137"/>
      <c r="E30" s="137">
        <v>500</v>
      </c>
      <c r="F30" s="138">
        <v>0</v>
      </c>
      <c r="G30" s="141"/>
      <c r="H30" s="140"/>
    </row>
    <row r="31" spans="1:8" ht="15.75">
      <c r="A31" s="134">
        <v>642</v>
      </c>
      <c r="B31" s="135" t="s">
        <v>60</v>
      </c>
      <c r="C31" s="136"/>
      <c r="D31" s="137"/>
      <c r="E31" s="137"/>
      <c r="F31" s="138"/>
      <c r="G31" s="139"/>
      <c r="H31" s="140"/>
    </row>
    <row r="32" spans="1:8" ht="15.75">
      <c r="A32" s="134">
        <v>646</v>
      </c>
      <c r="B32" s="135" t="s">
        <v>61</v>
      </c>
      <c r="C32" s="136"/>
      <c r="D32" s="137"/>
      <c r="E32" s="137"/>
      <c r="F32" s="138"/>
      <c r="G32" s="139"/>
      <c r="H32" s="140"/>
    </row>
    <row r="33" spans="1:8" ht="15.75">
      <c r="A33" s="126">
        <v>648</v>
      </c>
      <c r="B33" s="135" t="s">
        <v>62</v>
      </c>
      <c r="C33" s="136"/>
      <c r="D33" s="137"/>
      <c r="E33" s="137">
        <v>51140</v>
      </c>
      <c r="F33" s="138">
        <v>0</v>
      </c>
      <c r="G33" s="181">
        <v>3805</v>
      </c>
      <c r="H33" s="182">
        <v>4230</v>
      </c>
    </row>
    <row r="34" spans="1:8" ht="15.75">
      <c r="A34" s="134">
        <v>652</v>
      </c>
      <c r="B34" s="135" t="s">
        <v>63</v>
      </c>
      <c r="C34" s="136"/>
      <c r="D34" s="137"/>
      <c r="E34" s="142">
        <v>131917</v>
      </c>
      <c r="F34" s="138">
        <v>0</v>
      </c>
      <c r="G34" s="139"/>
      <c r="H34" s="140"/>
    </row>
    <row r="35" spans="1:8" ht="15.75">
      <c r="A35" s="126">
        <v>662</v>
      </c>
      <c r="B35" s="10" t="s">
        <v>64</v>
      </c>
      <c r="C35" s="143"/>
      <c r="D35" s="144"/>
      <c r="E35" s="144"/>
      <c r="F35" s="138"/>
      <c r="G35" s="145"/>
      <c r="H35" s="146"/>
    </row>
    <row r="36" spans="1:8" ht="15.75">
      <c r="A36" s="126">
        <v>663</v>
      </c>
      <c r="B36" s="127" t="s">
        <v>55</v>
      </c>
      <c r="C36" s="136"/>
      <c r="D36" s="137"/>
      <c r="E36" s="137"/>
      <c r="F36" s="138"/>
      <c r="G36" s="139"/>
      <c r="H36" s="140"/>
    </row>
    <row r="37" spans="1:8" ht="15.75">
      <c r="A37" s="147">
        <v>687</v>
      </c>
      <c r="B37" s="148" t="s">
        <v>67</v>
      </c>
      <c r="C37" s="149"/>
      <c r="D37" s="137"/>
      <c r="E37" s="137">
        <v>205313</v>
      </c>
      <c r="F37" s="138">
        <v>0</v>
      </c>
      <c r="G37" s="139"/>
      <c r="H37" s="140"/>
    </row>
    <row r="38" spans="1:8" ht="15.75">
      <c r="A38" s="134">
        <v>688</v>
      </c>
      <c r="B38" s="135" t="s">
        <v>68</v>
      </c>
      <c r="C38" s="150"/>
      <c r="D38" s="137"/>
      <c r="E38" s="137">
        <v>116805</v>
      </c>
      <c r="F38" s="138">
        <v>0</v>
      </c>
      <c r="G38" s="139"/>
      <c r="H38" s="140"/>
    </row>
    <row r="39" spans="1:8" ht="16.5" thickBot="1">
      <c r="A39" s="151"/>
      <c r="B39" s="152"/>
      <c r="C39" s="153"/>
      <c r="D39" s="154"/>
      <c r="E39" s="154"/>
      <c r="F39" s="138"/>
      <c r="G39" s="155"/>
      <c r="H39" s="156"/>
    </row>
    <row r="40" spans="1:8" ht="16.5" thickBot="1">
      <c r="A40" s="157" t="s">
        <v>69</v>
      </c>
      <c r="B40" s="158"/>
      <c r="C40" s="159">
        <f>C12+C25+C27+C30+C33+C34+C37+C38</f>
        <v>2703904</v>
      </c>
      <c r="D40" s="159">
        <f>D12+D25+D27+D30+D33+D34+D37+D38</f>
        <v>1985143</v>
      </c>
      <c r="E40" s="159">
        <f>E12+E25+E27+E30+E33+E34+E37+E38</f>
        <v>2789132</v>
      </c>
      <c r="F40" s="138">
        <f>E40/D40</f>
        <v>1.405003065270361</v>
      </c>
      <c r="G40" s="183">
        <v>29697</v>
      </c>
      <c r="H40" s="215">
        <v>30651</v>
      </c>
    </row>
    <row r="41" spans="1:8" ht="15.75">
      <c r="A41" s="162">
        <v>681</v>
      </c>
      <c r="B41" s="6" t="s">
        <v>65</v>
      </c>
      <c r="C41" s="122">
        <v>4413488</v>
      </c>
      <c r="D41" s="123">
        <v>6529436</v>
      </c>
      <c r="E41" s="123">
        <v>6531329</v>
      </c>
      <c r="F41" s="138">
        <f>E41/D41</f>
        <v>1.0002899178428275</v>
      </c>
      <c r="G41" s="163"/>
      <c r="H41" s="164"/>
    </row>
    <row r="42" spans="1:8" ht="16.5" thickBot="1">
      <c r="A42" s="147">
        <v>682</v>
      </c>
      <c r="B42" s="148" t="s">
        <v>66</v>
      </c>
      <c r="C42" s="216">
        <v>2674435</v>
      </c>
      <c r="D42" s="217">
        <v>1363151</v>
      </c>
      <c r="E42" s="217">
        <v>1238345</v>
      </c>
      <c r="F42" s="218">
        <f>E42/D42</f>
        <v>0.9084430118160057</v>
      </c>
      <c r="G42" s="155"/>
      <c r="H42" s="156"/>
    </row>
    <row r="43" spans="1:8" ht="17.25" thickBot="1" thickTop="1">
      <c r="A43" s="165" t="s">
        <v>70</v>
      </c>
      <c r="B43" s="166"/>
      <c r="C43" s="210">
        <f>C40+C41+C42</f>
        <v>9791827</v>
      </c>
      <c r="D43" s="210">
        <f>D40+D41+D42</f>
        <v>9877730</v>
      </c>
      <c r="E43" s="210">
        <f>E40+E41+E42</f>
        <v>10558806</v>
      </c>
      <c r="F43" s="211">
        <f>E43/D43</f>
        <v>1.0689506597163518</v>
      </c>
      <c r="G43" s="212">
        <v>29697</v>
      </c>
      <c r="H43" s="213">
        <v>30651</v>
      </c>
    </row>
    <row r="44" spans="2:6" ht="12.75">
      <c r="B44" s="11"/>
      <c r="D44" s="12"/>
      <c r="F44" s="11"/>
    </row>
    <row r="45" spans="1:8" ht="15.75">
      <c r="A45" s="2" t="s">
        <v>103</v>
      </c>
      <c r="B45" s="2"/>
      <c r="C45" s="2" t="s">
        <v>103</v>
      </c>
      <c r="D45" s="2"/>
      <c r="E45" s="2"/>
      <c r="F45" s="2"/>
      <c r="G45" s="2"/>
      <c r="H45" s="1"/>
    </row>
    <row r="46" spans="1:8" ht="15.75">
      <c r="A46" s="2" t="s">
        <v>87</v>
      </c>
      <c r="B46" s="2"/>
      <c r="C46" s="2" t="s">
        <v>88</v>
      </c>
      <c r="D46" s="2"/>
      <c r="E46" s="2"/>
      <c r="F46" s="2"/>
      <c r="G46" s="2"/>
      <c r="H46" s="1"/>
    </row>
    <row r="47" spans="1:8" ht="15.75">
      <c r="A47" s="4" t="s">
        <v>104</v>
      </c>
      <c r="B47" s="5"/>
      <c r="C47" s="4" t="s">
        <v>105</v>
      </c>
      <c r="D47" s="5"/>
      <c r="E47" s="5"/>
      <c r="F47" s="5"/>
      <c r="G47" s="5"/>
      <c r="H47" s="1"/>
    </row>
  </sheetData>
  <sheetProtection/>
  <mergeCells count="6">
    <mergeCell ref="A2:H2"/>
    <mergeCell ref="C7:H7"/>
    <mergeCell ref="A7:B10"/>
    <mergeCell ref="G8:H8"/>
    <mergeCell ref="G9:H9"/>
    <mergeCell ref="G4:H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0">
      <selection activeCell="M32" sqref="M32"/>
    </sheetView>
  </sheetViews>
  <sheetFormatPr defaultColWidth="9.00390625" defaultRowHeight="12.75"/>
  <cols>
    <col min="2" max="2" width="34.125" style="0" customWidth="1"/>
    <col min="3" max="3" width="10.25390625" style="0" customWidth="1"/>
    <col min="4" max="5" width="10.125" style="0" customWidth="1"/>
    <col min="6" max="6" width="6.00390625" style="0" customWidth="1"/>
    <col min="7" max="7" width="7.25390625" style="0" customWidth="1"/>
    <col min="8" max="8" width="10.25390625" style="0" customWidth="1"/>
  </cols>
  <sheetData>
    <row r="1" spans="1:8" ht="15.75">
      <c r="A1" s="1"/>
      <c r="B1" s="1"/>
      <c r="C1" s="1"/>
      <c r="D1" s="7"/>
      <c r="E1" s="1"/>
      <c r="F1" s="8"/>
      <c r="G1" s="9"/>
      <c r="H1" s="9"/>
    </row>
    <row r="2" spans="1:8" ht="15.75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5.75">
      <c r="A3" s="16"/>
      <c r="B3" s="16"/>
      <c r="C3" s="16"/>
      <c r="D3" s="16"/>
      <c r="E3" s="16"/>
      <c r="F3" s="16"/>
      <c r="G3" s="16"/>
      <c r="H3" s="16"/>
    </row>
    <row r="4" spans="1:8" ht="15.75">
      <c r="A4" s="1"/>
      <c r="B4" s="1"/>
      <c r="C4" s="1"/>
      <c r="D4" s="7"/>
      <c r="E4" s="13"/>
      <c r="F4" s="14"/>
      <c r="G4" s="251" t="s">
        <v>79</v>
      </c>
      <c r="H4" s="251"/>
    </row>
    <row r="5" spans="1:8" ht="15.75">
      <c r="A5" s="1"/>
      <c r="B5" s="1"/>
      <c r="C5" s="1"/>
      <c r="D5" s="7"/>
      <c r="E5" s="13"/>
      <c r="F5" s="14"/>
      <c r="G5" s="15"/>
      <c r="H5" s="15"/>
    </row>
    <row r="6" spans="1:8" ht="16.5" thickBot="1">
      <c r="A6" s="1"/>
      <c r="B6" s="1"/>
      <c r="C6" s="1"/>
      <c r="D6" s="7"/>
      <c r="E6" s="1"/>
      <c r="F6" s="8"/>
      <c r="G6" s="1"/>
      <c r="H6" s="1" t="s">
        <v>83</v>
      </c>
    </row>
    <row r="7" spans="1:8" ht="13.5" thickBot="1">
      <c r="A7" s="241" t="s">
        <v>5</v>
      </c>
      <c r="B7" s="242"/>
      <c r="C7" s="252" t="s">
        <v>89</v>
      </c>
      <c r="D7" s="253"/>
      <c r="E7" s="253"/>
      <c r="F7" s="253"/>
      <c r="G7" s="253"/>
      <c r="H7" s="254"/>
    </row>
    <row r="8" spans="1:8" ht="12.75">
      <c r="A8" s="243"/>
      <c r="B8" s="244"/>
      <c r="C8" s="169" t="s">
        <v>78</v>
      </c>
      <c r="D8" s="170" t="s">
        <v>4</v>
      </c>
      <c r="E8" s="171" t="s">
        <v>74</v>
      </c>
      <c r="F8" s="172" t="s">
        <v>51</v>
      </c>
      <c r="G8" s="247" t="s">
        <v>81</v>
      </c>
      <c r="H8" s="248"/>
    </row>
    <row r="9" spans="1:8" ht="12.75">
      <c r="A9" s="243"/>
      <c r="B9" s="244"/>
      <c r="C9" s="173" t="s">
        <v>3</v>
      </c>
      <c r="D9" s="170" t="s">
        <v>3</v>
      </c>
      <c r="E9" s="174" t="s">
        <v>1</v>
      </c>
      <c r="F9" s="172"/>
      <c r="G9" s="249" t="s">
        <v>82</v>
      </c>
      <c r="H9" s="250"/>
    </row>
    <row r="10" spans="1:8" ht="13.5" thickBot="1">
      <c r="A10" s="245"/>
      <c r="B10" s="246"/>
      <c r="C10" s="175" t="s">
        <v>85</v>
      </c>
      <c r="D10" s="176" t="s">
        <v>100</v>
      </c>
      <c r="E10" s="177" t="s">
        <v>100</v>
      </c>
      <c r="F10" s="178" t="s">
        <v>80</v>
      </c>
      <c r="G10" s="179">
        <v>40178</v>
      </c>
      <c r="H10" s="180">
        <v>40543</v>
      </c>
    </row>
    <row r="11" spans="1:8" ht="16.5" thickBot="1">
      <c r="A11" s="98"/>
      <c r="B11" s="99"/>
      <c r="C11" s="100">
        <v>1</v>
      </c>
      <c r="D11" s="101">
        <v>2</v>
      </c>
      <c r="E11" s="102">
        <v>3</v>
      </c>
      <c r="F11" s="185">
        <v>4</v>
      </c>
      <c r="G11" s="102">
        <v>5</v>
      </c>
      <c r="H11" s="103">
        <v>6</v>
      </c>
    </row>
    <row r="12" spans="1:8" ht="15.75">
      <c r="A12" s="104">
        <v>602</v>
      </c>
      <c r="B12" s="105" t="s">
        <v>52</v>
      </c>
      <c r="C12" s="106">
        <v>10927</v>
      </c>
      <c r="D12" s="107">
        <v>60837</v>
      </c>
      <c r="E12" s="186">
        <v>113744</v>
      </c>
      <c r="F12" s="138">
        <f>E12/D12</f>
        <v>1.8696516922267699</v>
      </c>
      <c r="G12" s="219"/>
      <c r="H12" s="109"/>
    </row>
    <row r="13" spans="1:8" ht="15.75">
      <c r="A13" s="110" t="s">
        <v>2</v>
      </c>
      <c r="B13" s="111"/>
      <c r="C13" s="112"/>
      <c r="D13" s="113"/>
      <c r="E13" s="114"/>
      <c r="F13" s="138"/>
      <c r="G13" s="193"/>
      <c r="H13" s="115"/>
    </row>
    <row r="14" spans="1:8" ht="15.75">
      <c r="A14" s="116"/>
      <c r="B14" s="117" t="s">
        <v>91</v>
      </c>
      <c r="C14" s="112">
        <v>10927</v>
      </c>
      <c r="D14" s="113">
        <v>60837</v>
      </c>
      <c r="E14" s="114">
        <v>111348</v>
      </c>
      <c r="F14" s="138">
        <f>E14/D14</f>
        <v>1.8302677646826766</v>
      </c>
      <c r="G14" s="193"/>
      <c r="H14" s="115"/>
    </row>
    <row r="15" spans="1:8" ht="15.75">
      <c r="A15" s="116"/>
      <c r="B15" s="117" t="s">
        <v>92</v>
      </c>
      <c r="C15" s="39"/>
      <c r="D15" s="113"/>
      <c r="E15" s="114">
        <v>453</v>
      </c>
      <c r="F15" s="138">
        <v>0</v>
      </c>
      <c r="G15" s="193"/>
      <c r="H15" s="115"/>
    </row>
    <row r="16" spans="1:8" ht="15.75">
      <c r="A16" s="116"/>
      <c r="B16" s="117" t="s">
        <v>93</v>
      </c>
      <c r="C16" s="112"/>
      <c r="D16" s="113"/>
      <c r="E16" s="114"/>
      <c r="F16" s="138">
        <v>0</v>
      </c>
      <c r="G16" s="193"/>
      <c r="H16" s="115"/>
    </row>
    <row r="17" spans="1:8" ht="15.75">
      <c r="A17" s="116"/>
      <c r="B17" s="117" t="s">
        <v>94</v>
      </c>
      <c r="C17" s="112"/>
      <c r="D17" s="113"/>
      <c r="E17" s="114"/>
      <c r="F17" s="138">
        <v>0</v>
      </c>
      <c r="G17" s="193"/>
      <c r="H17" s="115"/>
    </row>
    <row r="18" spans="1:8" ht="15.75">
      <c r="A18" s="116"/>
      <c r="B18" s="117" t="s">
        <v>95</v>
      </c>
      <c r="C18" s="112"/>
      <c r="D18" s="113"/>
      <c r="E18" s="114"/>
      <c r="F18" s="138">
        <v>0</v>
      </c>
      <c r="G18" s="193"/>
      <c r="H18" s="115"/>
    </row>
    <row r="19" spans="1:8" ht="15.75">
      <c r="A19" s="116"/>
      <c r="B19" s="117" t="s">
        <v>96</v>
      </c>
      <c r="C19" s="112"/>
      <c r="D19" s="113"/>
      <c r="E19" s="114"/>
      <c r="F19" s="138">
        <v>0</v>
      </c>
      <c r="G19" s="193"/>
      <c r="H19" s="115"/>
    </row>
    <row r="20" spans="1:8" ht="15.75">
      <c r="A20" s="116"/>
      <c r="B20" s="117" t="s">
        <v>97</v>
      </c>
      <c r="C20" s="112"/>
      <c r="D20" s="113"/>
      <c r="E20" s="114"/>
      <c r="F20" s="138">
        <v>0</v>
      </c>
      <c r="G20" s="193"/>
      <c r="H20" s="115"/>
    </row>
    <row r="21" spans="1:8" ht="15.75">
      <c r="A21" s="116"/>
      <c r="B21" s="117" t="s">
        <v>98</v>
      </c>
      <c r="C21" s="112"/>
      <c r="D21" s="113"/>
      <c r="E21" s="114">
        <v>1943</v>
      </c>
      <c r="F21" s="138">
        <v>0</v>
      </c>
      <c r="G21" s="193"/>
      <c r="H21" s="115"/>
    </row>
    <row r="22" spans="1:8" ht="15.75">
      <c r="A22" s="118"/>
      <c r="B22" s="119" t="s">
        <v>71</v>
      </c>
      <c r="C22" s="112"/>
      <c r="D22" s="113"/>
      <c r="E22" s="114"/>
      <c r="F22" s="138"/>
      <c r="G22" s="193"/>
      <c r="H22" s="115"/>
    </row>
    <row r="23" spans="1:8" ht="15.75">
      <c r="A23" s="116"/>
      <c r="B23" s="117" t="s">
        <v>71</v>
      </c>
      <c r="C23" s="112"/>
      <c r="D23" s="113"/>
      <c r="E23" s="114"/>
      <c r="F23" s="138"/>
      <c r="G23" s="193"/>
      <c r="H23" s="115"/>
    </row>
    <row r="24" spans="1:8" ht="15.75">
      <c r="A24" s="120"/>
      <c r="B24" s="121" t="s">
        <v>71</v>
      </c>
      <c r="C24" s="122"/>
      <c r="D24" s="123"/>
      <c r="E24" s="124"/>
      <c r="F24" s="138"/>
      <c r="G24" s="194"/>
      <c r="H24" s="125"/>
    </row>
    <row r="25" spans="1:8" ht="15.75">
      <c r="A25" s="126">
        <v>604</v>
      </c>
      <c r="B25" s="127" t="s">
        <v>56</v>
      </c>
      <c r="C25" s="128">
        <v>2418</v>
      </c>
      <c r="D25" s="129">
        <v>3618</v>
      </c>
      <c r="E25" s="187">
        <v>9211</v>
      </c>
      <c r="F25" s="138">
        <f>E25/D25</f>
        <v>2.5458817025981206</v>
      </c>
      <c r="G25" s="195"/>
      <c r="H25" s="131"/>
    </row>
    <row r="26" spans="1:8" ht="15.75">
      <c r="A26" s="132"/>
      <c r="B26" s="133" t="s">
        <v>53</v>
      </c>
      <c r="C26" s="122"/>
      <c r="D26" s="123"/>
      <c r="E26" s="124"/>
      <c r="F26" s="138"/>
      <c r="G26" s="194"/>
      <c r="H26" s="125"/>
    </row>
    <row r="27" spans="1:8" ht="15.75">
      <c r="A27" s="134">
        <v>621</v>
      </c>
      <c r="B27" s="135" t="s">
        <v>54</v>
      </c>
      <c r="C27" s="136">
        <v>66</v>
      </c>
      <c r="D27" s="137">
        <v>66</v>
      </c>
      <c r="E27" s="188">
        <v>7592</v>
      </c>
      <c r="F27" s="138">
        <v>0</v>
      </c>
      <c r="G27" s="141"/>
      <c r="H27" s="140"/>
    </row>
    <row r="28" spans="1:8" ht="15.75">
      <c r="A28" s="134">
        <v>622</v>
      </c>
      <c r="B28" s="135" t="s">
        <v>57</v>
      </c>
      <c r="C28" s="136"/>
      <c r="D28" s="137"/>
      <c r="E28" s="188"/>
      <c r="F28" s="138"/>
      <c r="G28" s="141"/>
      <c r="H28" s="140"/>
    </row>
    <row r="29" spans="1:8" ht="15.75">
      <c r="A29" s="134">
        <v>624</v>
      </c>
      <c r="B29" s="135" t="s">
        <v>58</v>
      </c>
      <c r="C29" s="136"/>
      <c r="D29" s="137"/>
      <c r="E29" s="188"/>
      <c r="F29" s="138"/>
      <c r="G29" s="141"/>
      <c r="H29" s="140"/>
    </row>
    <row r="30" spans="1:8" ht="15.75">
      <c r="A30" s="134">
        <v>641</v>
      </c>
      <c r="B30" s="135" t="s">
        <v>59</v>
      </c>
      <c r="C30" s="136"/>
      <c r="D30" s="137"/>
      <c r="E30" s="188"/>
      <c r="F30" s="138"/>
      <c r="G30" s="141"/>
      <c r="H30" s="140"/>
    </row>
    <row r="31" spans="1:8" ht="15.75">
      <c r="A31" s="134">
        <v>642</v>
      </c>
      <c r="B31" s="135" t="s">
        <v>60</v>
      </c>
      <c r="C31" s="136"/>
      <c r="D31" s="137"/>
      <c r="E31" s="188"/>
      <c r="F31" s="138"/>
      <c r="G31" s="141"/>
      <c r="H31" s="140"/>
    </row>
    <row r="32" spans="1:8" ht="15.75">
      <c r="A32" s="134">
        <v>646</v>
      </c>
      <c r="B32" s="135" t="s">
        <v>61</v>
      </c>
      <c r="C32" s="136"/>
      <c r="D32" s="137"/>
      <c r="E32" s="188"/>
      <c r="F32" s="138"/>
      <c r="G32" s="141"/>
      <c r="H32" s="140"/>
    </row>
    <row r="33" spans="1:8" ht="15.75">
      <c r="A33" s="126">
        <v>648</v>
      </c>
      <c r="B33" s="135" t="s">
        <v>62</v>
      </c>
      <c r="C33" s="136"/>
      <c r="D33" s="137"/>
      <c r="E33" s="188">
        <v>35577</v>
      </c>
      <c r="F33" s="138">
        <v>0</v>
      </c>
      <c r="G33" s="141"/>
      <c r="H33" s="140"/>
    </row>
    <row r="34" spans="1:8" ht="15.75">
      <c r="A34" s="134">
        <v>652</v>
      </c>
      <c r="B34" s="135" t="s">
        <v>63</v>
      </c>
      <c r="C34" s="136"/>
      <c r="D34" s="137"/>
      <c r="E34" s="189">
        <v>90516</v>
      </c>
      <c r="F34" s="138">
        <v>0</v>
      </c>
      <c r="G34" s="141"/>
      <c r="H34" s="140"/>
    </row>
    <row r="35" spans="1:8" ht="15.75">
      <c r="A35" s="126">
        <v>662</v>
      </c>
      <c r="B35" s="10" t="s">
        <v>64</v>
      </c>
      <c r="C35" s="143"/>
      <c r="D35" s="144"/>
      <c r="E35" s="190"/>
      <c r="F35" s="138"/>
      <c r="G35" s="196"/>
      <c r="H35" s="146"/>
    </row>
    <row r="36" spans="1:8" ht="15.75">
      <c r="A36" s="126">
        <v>663</v>
      </c>
      <c r="B36" s="127" t="s">
        <v>55</v>
      </c>
      <c r="C36" s="136"/>
      <c r="D36" s="137"/>
      <c r="E36" s="188"/>
      <c r="F36" s="138"/>
      <c r="G36" s="141"/>
      <c r="H36" s="140"/>
    </row>
    <row r="37" spans="1:8" ht="15.75">
      <c r="A37" s="147">
        <v>687</v>
      </c>
      <c r="B37" s="148" t="s">
        <v>67</v>
      </c>
      <c r="C37" s="149"/>
      <c r="D37" s="137"/>
      <c r="E37" s="188">
        <v>300</v>
      </c>
      <c r="F37" s="138">
        <v>0</v>
      </c>
      <c r="G37" s="141"/>
      <c r="H37" s="140"/>
    </row>
    <row r="38" spans="1:8" ht="15.75">
      <c r="A38" s="134">
        <v>688</v>
      </c>
      <c r="B38" s="135" t="s">
        <v>68</v>
      </c>
      <c r="C38" s="150"/>
      <c r="D38" s="137"/>
      <c r="E38" s="188">
        <v>264</v>
      </c>
      <c r="F38" s="138">
        <v>0</v>
      </c>
      <c r="G38" s="141"/>
      <c r="H38" s="140"/>
    </row>
    <row r="39" spans="1:8" ht="16.5" thickBot="1">
      <c r="A39" s="151"/>
      <c r="B39" s="152"/>
      <c r="C39" s="153"/>
      <c r="D39" s="154"/>
      <c r="E39" s="155"/>
      <c r="F39" s="138"/>
      <c r="G39" s="197"/>
      <c r="H39" s="156"/>
    </row>
    <row r="40" spans="1:8" ht="16.5" thickBot="1">
      <c r="A40" s="157" t="s">
        <v>69</v>
      </c>
      <c r="B40" s="158"/>
      <c r="C40" s="159">
        <v>13411</v>
      </c>
      <c r="D40" s="159">
        <v>64521</v>
      </c>
      <c r="E40" s="191">
        <f>E14+E15+E16+E17+E18+E19+E20+E21+E25+E27+E33+E34+E37+E38</f>
        <v>257204</v>
      </c>
      <c r="F40" s="138">
        <f>E40/D40</f>
        <v>3.9863610297422545</v>
      </c>
      <c r="G40" s="220"/>
      <c r="H40" s="161"/>
    </row>
    <row r="41" spans="1:8" ht="15.75">
      <c r="A41" s="162">
        <v>681</v>
      </c>
      <c r="B41" s="6" t="s">
        <v>65</v>
      </c>
      <c r="C41" s="122">
        <v>1194431</v>
      </c>
      <c r="D41" s="123">
        <v>1309423</v>
      </c>
      <c r="E41" s="124">
        <v>1307530</v>
      </c>
      <c r="F41" s="138">
        <f>E41/D41</f>
        <v>0.9985543250729519</v>
      </c>
      <c r="G41" s="198"/>
      <c r="H41" s="164"/>
    </row>
    <row r="42" spans="1:8" ht="16.5" thickBot="1">
      <c r="A42" s="147">
        <v>682</v>
      </c>
      <c r="B42" s="148" t="s">
        <v>66</v>
      </c>
      <c r="C42" s="136"/>
      <c r="D42" s="137"/>
      <c r="E42" s="188">
        <v>124806</v>
      </c>
      <c r="F42" s="138">
        <v>0</v>
      </c>
      <c r="G42" s="141"/>
      <c r="H42" s="140"/>
    </row>
    <row r="43" spans="1:8" ht="17.25" thickBot="1" thickTop="1">
      <c r="A43" s="165" t="s">
        <v>70</v>
      </c>
      <c r="B43" s="166"/>
      <c r="C43" s="167">
        <f>C41+C40</f>
        <v>1207842</v>
      </c>
      <c r="D43" s="167">
        <f>D41+D40</f>
        <v>1373944</v>
      </c>
      <c r="E43" s="192">
        <f>E41+E40+E42</f>
        <v>1689540</v>
      </c>
      <c r="F43" s="138">
        <f>E43/D43</f>
        <v>1.2297007738306656</v>
      </c>
      <c r="G43" s="221"/>
      <c r="H43" s="168"/>
    </row>
    <row r="44" spans="2:6" ht="12.75">
      <c r="B44" s="11"/>
      <c r="D44" s="12"/>
      <c r="F44" s="11"/>
    </row>
    <row r="45" spans="1:8" ht="15.75">
      <c r="A45" s="2" t="s">
        <v>103</v>
      </c>
      <c r="B45" s="2"/>
      <c r="C45" s="2" t="s">
        <v>103</v>
      </c>
      <c r="D45" s="2"/>
      <c r="E45" s="2"/>
      <c r="F45" s="2"/>
      <c r="G45" s="2"/>
      <c r="H45" s="1"/>
    </row>
    <row r="46" spans="1:8" ht="15.75">
      <c r="A46" s="2" t="s">
        <v>87</v>
      </c>
      <c r="B46" s="2"/>
      <c r="C46" s="2" t="s">
        <v>88</v>
      </c>
      <c r="D46" s="2"/>
      <c r="E46" s="2"/>
      <c r="F46" s="2"/>
      <c r="G46" s="2"/>
      <c r="H46" s="1"/>
    </row>
    <row r="47" spans="1:8" ht="15.75">
      <c r="A47" s="4" t="s">
        <v>104</v>
      </c>
      <c r="B47" s="5"/>
      <c r="C47" s="4" t="s">
        <v>105</v>
      </c>
      <c r="D47" s="5"/>
      <c r="E47" s="5"/>
      <c r="F47" s="5"/>
      <c r="G47" s="5"/>
      <c r="H47" s="1"/>
    </row>
  </sheetData>
  <sheetProtection/>
  <mergeCells count="6">
    <mergeCell ref="A2:H2"/>
    <mergeCell ref="C7:H7"/>
    <mergeCell ref="A7:B10"/>
    <mergeCell ref="G8:H8"/>
    <mergeCell ref="G9:H9"/>
    <mergeCell ref="G4:H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2011-04-08T07:12:08Z</cp:lastPrinted>
  <dcterms:created xsi:type="dcterms:W3CDTF">2003-08-07T13:18:42Z</dcterms:created>
  <dcterms:modified xsi:type="dcterms:W3CDTF">2011-04-19T05:40:49Z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